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Pôle Finances\Compta\64 FRAIS DE DEPLACEMENT\FD INTERVENANTS 10 FEVRIER 2025\ETAT DE FRAIS FEVRIER 2025 DOC FINAL\"/>
    </mc:Choice>
  </mc:AlternateContent>
  <xr:revisionPtr revIDLastSave="0" documentId="13_ncr:1_{5ADAAE85-F4AE-41EF-A309-26F934EA2B3E}" xr6:coauthVersionLast="47" xr6:coauthVersionMax="47" xr10:uidLastSave="{00000000-0000-0000-0000-000000000000}"/>
  <bookViews>
    <workbookView xWindow="-120" yWindow="-16320" windowWidth="29040" windowHeight="15840" tabRatio="549" activeTab="2" xr2:uid="{00000000-000D-0000-FFFF-FFFF00000000}"/>
  </bookViews>
  <sheets>
    <sheet name="Utilisation Formulaire" sheetId="1" r:id="rId1"/>
    <sheet name="Formulaire de Saisie" sheetId="2" r:id="rId2"/>
    <sheet name="Etat Frais Dépl" sheetId="3" r:id="rId3"/>
    <sheet name="Paramètres" sheetId="4" state="hidden" r:id="rId4"/>
  </sheets>
  <definedNames>
    <definedName name="Chevaux_Auto_compris_maxi">Paramètres!$C$3</definedName>
    <definedName name="Chevaux_Auto_compris_mini">Paramètres!$B$3</definedName>
    <definedName name="Chevaux_Auto_inf">Paramètres!$C$2</definedName>
    <definedName name="Chevaux_Auto_sup">Paramètres!$C$4</definedName>
    <definedName name="DateAller1">MONTH('Formulaire de Saisie'!$E$36)&amp;YEAR('Formulaire de Saisie'!$E$36)</definedName>
    <definedName name="DateAller2">MONTH('Formulaire de Saisie'!$O$36)&amp;YEAR('Formulaire de Saisie'!$O$36)</definedName>
    <definedName name="DateAller3">MONTH('Formulaire de Saisie'!$Y$36)&amp;YEAR('Formulaire de Saisie'!$Y$36)</definedName>
    <definedName name="DateAller4">MONTH('Formulaire de Saisie'!$AI$36)&amp;YEAR('Formulaire de Saisie'!$AI$36)</definedName>
    <definedName name="DateRetour1">MONTH('Formulaire de Saisie'!$E$41)&amp;YEAR('Formulaire de Saisie'!$E$41)</definedName>
    <definedName name="DateRetour2">MONTH('Formulaire de Saisie'!$O$41)&amp;YEAR('Formulaire de Saisie'!$O$41)</definedName>
    <definedName name="DateRetour3">MONTH('Formulaire de Saisie'!$Y$41)&amp;YEAR('Formulaire de Saisie'!$Y$41)</definedName>
    <definedName name="DateRetour4">MONTH('Formulaire de Saisie'!$AI$41)&amp;YEAR('Formulaire de Saisie'!$AI$41)</definedName>
    <definedName name="km_borne_inf">Paramètres!$A$3</definedName>
    <definedName name="km_borne_sup">Paramètres!$A$11</definedName>
    <definedName name="km_djp">'Etat Frais Dépl'!$AN$81</definedName>
    <definedName name="km_djp_prc">'Etat Frais Dépl'!$AN$83</definedName>
    <definedName name="km_prc">'Etat Frais Dépl'!$AN$82</definedName>
    <definedName name="lim_1">'Etat Frais Dépl'!$AQ$81</definedName>
    <definedName name="lim_2">'Etat Frais Dépl'!$AQ$82</definedName>
    <definedName name="MoisAnneeDA1">IF('Formulaire de Saisie'!$E$36="","",PROPER(TEXT('Formulaire de Saisie'!$E$36,"mmmm"))&amp;" "&amp;YEAR('Formulaire de Saisie'!$E$36))</definedName>
    <definedName name="MoisAnneeDA2">IF('Formulaire de Saisie'!$O$36="",""," - "&amp;PROPER(TEXT('Formulaire de Saisie'!$O$36,"mmmm"))&amp;" "&amp;YEAR('Formulaire de Saisie'!$O$36))</definedName>
    <definedName name="MoisAnneeDA3">IF('Formulaire de Saisie'!$Y$36="",""," - "&amp;PROPER(TEXT('Formulaire de Saisie'!$Y$36,"mmmm"))&amp;" "&amp;YEAR('Formulaire de Saisie'!$Y$36))</definedName>
    <definedName name="MoisAnneeDA4">IF('Formulaire de Saisie'!$AI$36="",""," - "&amp;PROPER(TEXT('Formulaire de Saisie'!$AI$36,"mmmm"))&amp;" "&amp;YEAR('Formulaire de Saisie'!$AI$36))</definedName>
    <definedName name="MoisAnneeDR1">IF('Formulaire de Saisie'!$E$41="",""," - "&amp;PROPER(TEXT('Formulaire de Saisie'!$E$41,"mmmm"))&amp;" "&amp;YEAR('Formulaire de Saisie'!$E$41))</definedName>
    <definedName name="MoisAnneeDR2">IF('Formulaire de Saisie'!$O$41="",""," - "&amp;PROPER(TEXT('Formulaire de Saisie'!$O$41,"mmmm"))&amp;" "&amp;YEAR('Formulaire de Saisie'!$O$41))</definedName>
    <definedName name="MoisAnneeDR3">IF('Formulaire de Saisie'!$Y$41="",""," - "&amp;PROPER(TEXT('Formulaire de Saisie'!$Y$41,"mmmm"))&amp;" "&amp;YEAR('Formulaire de Saisie'!$Y$41))</definedName>
    <definedName name="MoisAnneeDR4">IF('Formulaire de Saisie'!$AI$41="",""," - "&amp;PROPER(TEXT('Formulaire de Saisie'!$AI$41,"mmmm"))&amp;" "&amp;YEAR('Formulaire de Saisie'!$AI$41))</definedName>
    <definedName name="Taux_km_Moto">Paramètres!$B$14</definedName>
    <definedName name="Taux_repas">Paramètres!$B$16</definedName>
    <definedName name="Tx_km_Auto_2000a10000_compris">Paramètres!$D$7</definedName>
    <definedName name="Tx_km_Auto_2000a10000_inf">Paramètres!$D$6</definedName>
    <definedName name="Tx_km_Auto_2000a10000_sup">Paramètres!$D$8</definedName>
    <definedName name="Tx_km_Auto_inf2000_compris">Paramètres!$D$3</definedName>
    <definedName name="Tx_km_Auto_inf2000_inf">Paramètres!$D$2</definedName>
    <definedName name="Tx_km_Auto_inf2000_sup">Paramètres!$D$4</definedName>
    <definedName name="Tx_km_Auto_sup10000_compris">Paramètres!$D$11</definedName>
    <definedName name="Tx_km_Auto_sup10000_inf">Paramètres!$D$10</definedName>
    <definedName name="Tx_km_Auto_sup10000_sup">Paramètres!$D$12</definedName>
    <definedName name="Tx_nuitée_base">Paramètres!#REF!</definedName>
    <definedName name="Tx_nuitée_Paris">Paramètres!$E$23</definedName>
    <definedName name="tx_nuitée_sup200000_et_GP">Paramètres!$E$21</definedName>
    <definedName name="Tx_nuitée_Trav_Handi">Paramètres!$E$24</definedName>
    <definedName name="_xlnm.Print_Area" localSheetId="2">'Etat Frais Dépl'!$A$4:$AI$111</definedName>
    <definedName name="_xlnm.Print_Area" localSheetId="1">'Formulaire de Saisie'!$A$6:$AL$63</definedName>
    <definedName name="_xlnm.Print_Area" localSheetId="0">'Utilisation Formulaire'!$A$3:$H$56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U30" i="3" l="1"/>
  <c r="Q14" i="3"/>
  <c r="I11" i="4" l="1"/>
  <c r="I10" i="4"/>
  <c r="I9" i="4"/>
  <c r="I8" i="4"/>
  <c r="I7" i="4"/>
  <c r="I6" i="4"/>
  <c r="I5" i="4"/>
  <c r="I4" i="4"/>
  <c r="I3" i="4"/>
  <c r="AG96" i="3" l="1"/>
  <c r="Z107" i="3" l="1"/>
  <c r="L36" i="2" l="1"/>
  <c r="L41" i="2"/>
  <c r="Y8" i="3" l="1"/>
  <c r="Y10" i="3"/>
  <c r="AD103" i="3" s="1"/>
  <c r="Y12" i="3" l="1"/>
  <c r="Y11" i="3"/>
  <c r="N109" i="3" l="1"/>
  <c r="N108" i="3"/>
  <c r="AD107" i="3"/>
  <c r="N106" i="3"/>
  <c r="AD105" i="3"/>
  <c r="Z105" i="3"/>
  <c r="Z103" i="3"/>
  <c r="F103" i="3"/>
  <c r="N97" i="3"/>
  <c r="AB80" i="3"/>
  <c r="U80" i="3"/>
  <c r="K80" i="3"/>
  <c r="E80" i="3"/>
  <c r="U36" i="3"/>
  <c r="V34" i="3"/>
  <c r="V32" i="3"/>
  <c r="T28" i="3"/>
  <c r="F1" i="3"/>
  <c r="A1" i="3"/>
  <c r="AF41" i="2"/>
  <c r="V41" i="2"/>
  <c r="B41" i="2"/>
  <c r="AF36" i="2"/>
  <c r="V36" i="2"/>
  <c r="B36" i="2"/>
  <c r="S16" i="2"/>
  <c r="S15" i="2"/>
  <c r="AA11" i="2"/>
  <c r="N103" i="3" l="1"/>
  <c r="AN81" i="3"/>
  <c r="A78" i="3"/>
  <c r="A75" i="3"/>
  <c r="A76" i="3"/>
  <c r="A77" i="3"/>
  <c r="AB77" i="3" l="1"/>
  <c r="AA77" i="3"/>
  <c r="Q92" i="3"/>
  <c r="Q90" i="3"/>
  <c r="AA76" i="3"/>
  <c r="Q88" i="3"/>
  <c r="Q86" i="3"/>
  <c r="AA75" i="3"/>
  <c r="AA78" i="3"/>
  <c r="G76" i="3"/>
  <c r="Y78" i="3"/>
  <c r="I75" i="3"/>
  <c r="AB75" i="3"/>
  <c r="AN87" i="3"/>
  <c r="U76" i="3"/>
  <c r="E76" i="3"/>
  <c r="J76" i="3"/>
  <c r="M78" i="3"/>
  <c r="M75" i="3"/>
  <c r="S75" i="3"/>
  <c r="E75" i="3"/>
  <c r="AC75" i="3"/>
  <c r="AD75" i="3"/>
  <c r="F96" i="3" s="1"/>
  <c r="N96" i="3" s="1"/>
  <c r="U75" i="3"/>
  <c r="J75" i="3"/>
  <c r="G75" i="3"/>
  <c r="K75" i="3"/>
  <c r="L78" i="3"/>
  <c r="W75" i="3"/>
  <c r="L76" i="3"/>
  <c r="Q76" i="3"/>
  <c r="G78" i="3"/>
  <c r="K76" i="3"/>
  <c r="M76" i="3"/>
  <c r="I76" i="3"/>
  <c r="L75" i="3"/>
  <c r="O75" i="3"/>
  <c r="H75" i="3"/>
  <c r="Y75" i="3"/>
  <c r="U78" i="3"/>
  <c r="S76" i="3"/>
  <c r="O76" i="3"/>
  <c r="O78" i="3"/>
  <c r="J78" i="3"/>
  <c r="AC78" i="3"/>
  <c r="Q78" i="3"/>
  <c r="S78" i="3"/>
  <c r="W78" i="3"/>
  <c r="AD78" i="3"/>
  <c r="I78" i="3"/>
  <c r="K78" i="3"/>
  <c r="H76" i="3"/>
  <c r="AB76" i="3"/>
  <c r="AD76" i="3"/>
  <c r="E78" i="3"/>
  <c r="H78" i="3"/>
  <c r="AB78" i="3"/>
  <c r="Y76" i="3"/>
  <c r="W76" i="3"/>
  <c r="AC76" i="3"/>
  <c r="Q75" i="3"/>
  <c r="Q77" i="3"/>
  <c r="G77" i="3"/>
  <c r="AC77" i="3"/>
  <c r="M77" i="3"/>
  <c r="L77" i="3"/>
  <c r="AD77" i="3"/>
  <c r="E77" i="3"/>
  <c r="Y77" i="3"/>
  <c r="K77" i="3"/>
  <c r="W77" i="3"/>
  <c r="J77" i="3"/>
  <c r="S77" i="3"/>
  <c r="O77" i="3"/>
  <c r="H77" i="3"/>
  <c r="U77" i="3"/>
  <c r="I77" i="3"/>
  <c r="X92" i="3" l="1"/>
  <c r="Z92" i="3" s="1"/>
  <c r="X88" i="3"/>
  <c r="AC88" i="3" s="1"/>
  <c r="X89" i="3"/>
  <c r="X91" i="3"/>
  <c r="X93" i="3"/>
  <c r="Z93" i="3" s="1"/>
  <c r="X90" i="3"/>
  <c r="AC90" i="3" s="1"/>
  <c r="AC91" i="3"/>
  <c r="AC89" i="3"/>
  <c r="X87" i="3"/>
  <c r="AC87" i="3" s="1"/>
  <c r="X86" i="3"/>
  <c r="AC86" i="3" s="1"/>
  <c r="F101" i="3"/>
  <c r="N101" i="3" s="1"/>
  <c r="K85" i="3"/>
  <c r="F99" i="3"/>
  <c r="N99" i="3" s="1"/>
  <c r="AN82" i="3"/>
  <c r="AO88" i="3" s="1"/>
  <c r="AP88" i="3" s="1"/>
  <c r="E91" i="3"/>
  <c r="N91" i="3" s="1"/>
  <c r="E87" i="3"/>
  <c r="E88" i="3"/>
  <c r="E85" i="3"/>
  <c r="K86" i="3"/>
  <c r="K87" i="3"/>
  <c r="E86" i="3"/>
  <c r="AC93" i="3" l="1"/>
  <c r="AG93" i="3" s="1"/>
  <c r="AC92" i="3"/>
  <c r="AG92" i="3" s="1"/>
  <c r="Z91" i="3"/>
  <c r="AG91" i="3" s="1"/>
  <c r="Z90" i="3"/>
  <c r="AG90" i="3" s="1"/>
  <c r="Z89" i="3"/>
  <c r="AG89" i="3" s="1"/>
  <c r="Z87" i="3"/>
  <c r="AG87" i="3" s="1"/>
  <c r="Z86" i="3"/>
  <c r="AG86" i="3" s="1"/>
  <c r="Z88" i="3"/>
  <c r="AG88" i="3" s="1"/>
  <c r="N111" i="3"/>
  <c r="AN83" i="3"/>
  <c r="AO86" i="3" s="1"/>
  <c r="AO87" i="3"/>
  <c r="AP87" i="3" s="1"/>
  <c r="N88" i="3"/>
  <c r="AG94" i="3" l="1"/>
  <c r="AM86" i="3"/>
  <c r="AM89" i="3" s="1"/>
  <c r="AO89" i="3"/>
  <c r="AN86" i="3" l="1"/>
  <c r="AN89" i="3" s="1"/>
  <c r="AG98" i="3" l="1"/>
  <c r="AP86" i="3"/>
  <c r="AP89" i="3" s="1"/>
  <c r="AC57" i="3" l="1"/>
  <c r="AI10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MERIENNE Brigitte</author>
    <author>PERCEREAUF</author>
    <author>BECHENIT Pascal</author>
  </authors>
  <commentList>
    <comment ref="E28" authorId="0" shapeId="0" xr:uid="{00000000-0006-0000-0100-000001000000}">
      <text>
        <r>
          <rPr>
            <b/>
            <sz val="9"/>
            <color indexed="81"/>
            <rFont val="Tahoma"/>
            <family val="2"/>
          </rPr>
          <t>Précisez la commune où vous travaillez habituellement.</t>
        </r>
      </text>
    </comment>
    <comment ref="E46" authorId="0" shapeId="0" xr:uid="{00000000-0006-0000-0100-000002000000}">
      <text>
        <r>
          <rPr>
            <b/>
            <sz val="9"/>
            <color indexed="81"/>
            <rFont val="Tahoma"/>
            <family val="2"/>
          </rPr>
          <t>Les km sont calculés sur</t>
        </r>
        <r>
          <rPr>
            <b/>
            <sz val="9"/>
            <color indexed="8"/>
            <rFont val="Tahoma"/>
            <family val="2"/>
          </rPr>
          <t xml:space="preserve"> Via michelin, trajet le plus court de ville à ville. Saisir les km aller.</t>
        </r>
      </text>
    </comment>
    <comment ref="O46" authorId="0" shapeId="0" xr:uid="{00000000-0006-0000-0100-000003000000}">
      <text>
        <r>
          <rPr>
            <b/>
            <sz val="9"/>
            <color indexed="81"/>
            <rFont val="Tahoma"/>
            <family val="2"/>
          </rPr>
          <t>Les km sont calculés sur</t>
        </r>
        <r>
          <rPr>
            <b/>
            <sz val="9"/>
            <color indexed="8"/>
            <rFont val="Tahoma"/>
            <family val="2"/>
          </rPr>
          <t xml:space="preserve"> Via michelin, trajet le plus court de ville à ville. Saisir les km aller.</t>
        </r>
      </text>
    </comment>
    <comment ref="Y46" authorId="0" shapeId="0" xr:uid="{00000000-0006-0000-0100-000004000000}">
      <text>
        <r>
          <rPr>
            <b/>
            <sz val="9"/>
            <color indexed="81"/>
            <rFont val="Tahoma"/>
            <family val="2"/>
          </rPr>
          <t>Les km sont calculés sur</t>
        </r>
        <r>
          <rPr>
            <b/>
            <sz val="9"/>
            <color indexed="8"/>
            <rFont val="Tahoma"/>
            <family val="2"/>
          </rPr>
          <t xml:space="preserve"> Via michelin, trajet le plus court de ville à ville. Saisir les km aller.</t>
        </r>
      </text>
    </comment>
    <comment ref="AI46" authorId="0" shapeId="0" xr:uid="{00000000-0006-0000-0100-000005000000}">
      <text>
        <r>
          <rPr>
            <b/>
            <sz val="9"/>
            <color indexed="81"/>
            <rFont val="Tahoma"/>
            <family val="2"/>
          </rPr>
          <t>Les km sont calculés sur</t>
        </r>
        <r>
          <rPr>
            <b/>
            <sz val="9"/>
            <color indexed="8"/>
            <rFont val="Tahoma"/>
            <family val="2"/>
          </rPr>
          <t xml:space="preserve"> Via michelin, trajet le plus court de ville à ville. Saisir les km aller.</t>
        </r>
      </text>
    </comment>
    <comment ref="E47" authorId="0" shapeId="0" xr:uid="{00000000-0006-0000-0100-000006000000}">
      <text>
        <r>
          <rPr>
            <b/>
            <sz val="9"/>
            <color indexed="81"/>
            <rFont val="Tahoma"/>
            <family val="2"/>
          </rPr>
          <t>Les km sont calculés sur</t>
        </r>
        <r>
          <rPr>
            <b/>
            <sz val="9"/>
            <color indexed="8"/>
            <rFont val="Tahoma"/>
            <family val="2"/>
          </rPr>
          <t xml:space="preserve"> Via michelin, trajet le plus court de ville à ville. Saisir les km retour.</t>
        </r>
      </text>
    </comment>
    <comment ref="O47" authorId="0" shapeId="0" xr:uid="{00000000-0006-0000-0100-000007000000}">
      <text>
        <r>
          <rPr>
            <b/>
            <sz val="9"/>
            <color indexed="81"/>
            <rFont val="Tahoma"/>
            <family val="2"/>
          </rPr>
          <t>Les km sont calculés sur</t>
        </r>
        <r>
          <rPr>
            <b/>
            <sz val="9"/>
            <color indexed="8"/>
            <rFont val="Tahoma"/>
            <family val="2"/>
          </rPr>
          <t xml:space="preserve"> Via michelin, trajet le plus court de ville à ville. Saisir les km retour.</t>
        </r>
      </text>
    </comment>
    <comment ref="Y47" authorId="0" shapeId="0" xr:uid="{00000000-0006-0000-0100-000008000000}">
      <text>
        <r>
          <rPr>
            <b/>
            <sz val="9"/>
            <color indexed="81"/>
            <rFont val="Tahoma"/>
            <family val="2"/>
          </rPr>
          <t>Les km sont calculés sur</t>
        </r>
        <r>
          <rPr>
            <b/>
            <sz val="9"/>
            <color indexed="8"/>
            <rFont val="Tahoma"/>
            <family val="2"/>
          </rPr>
          <t xml:space="preserve"> Via michelin, trajet le plus court de ville à ville. Saisir les km retour.</t>
        </r>
      </text>
    </comment>
    <comment ref="AI47" authorId="0" shapeId="0" xr:uid="{00000000-0006-0000-0100-000009000000}">
      <text>
        <r>
          <rPr>
            <b/>
            <sz val="9"/>
            <color indexed="81"/>
            <rFont val="Tahoma"/>
            <family val="2"/>
          </rPr>
          <t>Les km sont calculés sur</t>
        </r>
        <r>
          <rPr>
            <b/>
            <sz val="9"/>
            <color indexed="8"/>
            <rFont val="Tahoma"/>
            <family val="2"/>
          </rPr>
          <t xml:space="preserve"> Via michelin, trajet le plus court de ville à ville. Saisir les km retour.</t>
        </r>
      </text>
    </comment>
    <comment ref="E61" authorId="1" shapeId="0" xr:uid="{00000000-0006-0000-0100-00000A000000}">
      <text>
        <r>
          <rPr>
            <b/>
            <sz val="9"/>
            <color indexed="81"/>
            <rFont val="Tahoma"/>
            <family val="2"/>
          </rPr>
          <t>Caractériques de la ville d'hébergement</t>
        </r>
        <r>
          <rPr>
            <sz val="9"/>
            <color indexed="81"/>
            <rFont val="Tahoma"/>
            <family val="2"/>
          </rPr>
          <t xml:space="preserve">
</t>
        </r>
      </text>
    </comment>
    <comment ref="O61" authorId="1" shapeId="0" xr:uid="{00000000-0006-0000-0100-00000B000000}">
      <text>
        <r>
          <rPr>
            <sz val="9"/>
            <color indexed="81"/>
            <rFont val="Tahoma"/>
            <family val="2"/>
          </rPr>
          <t>Caractériques de la ville d'hébergement</t>
        </r>
      </text>
    </comment>
    <comment ref="Y61" authorId="1" shapeId="0" xr:uid="{00000000-0006-0000-0100-00000C000000}">
      <text>
        <r>
          <rPr>
            <b/>
            <sz val="9"/>
            <color indexed="81"/>
            <rFont val="Tahoma"/>
            <family val="2"/>
          </rPr>
          <t>Caractériques de la ville d'hébergement</t>
        </r>
        <r>
          <rPr>
            <sz val="9"/>
            <color indexed="81"/>
            <rFont val="Tahoma"/>
            <family val="2"/>
          </rPr>
          <t xml:space="preserve">
</t>
        </r>
      </text>
    </comment>
    <comment ref="AI61" authorId="1" shapeId="0" xr:uid="{00000000-0006-0000-0100-00000D000000}">
      <text>
        <r>
          <rPr>
            <b/>
            <sz val="9"/>
            <color indexed="81"/>
            <rFont val="Tahoma"/>
            <family val="2"/>
          </rPr>
          <t>Caractériques de la ville d'hébergement</t>
        </r>
        <r>
          <rPr>
            <sz val="9"/>
            <color indexed="81"/>
            <rFont val="Tahoma"/>
            <family val="2"/>
          </rPr>
          <t xml:space="preserve">
</t>
        </r>
      </text>
    </comment>
    <comment ref="E65" authorId="2" shapeId="0" xr:uid="{00000000-0006-0000-0100-00000E000000}">
      <text>
        <r>
          <rPr>
            <b/>
            <u/>
            <sz val="8"/>
            <color indexed="81"/>
            <rFont val="Tahoma"/>
            <family val="2"/>
          </rPr>
          <t>Sur justificatifs uniquement :</t>
        </r>
        <r>
          <rPr>
            <sz val="8"/>
            <color indexed="81"/>
            <rFont val="Tahoma"/>
            <family val="2"/>
          </rPr>
          <t xml:space="preserve"> 
- dépenses liées à déplacement en Outre-Mer ou à l'étranger (visa, taxe d'aéroport..) - frais de location d'un véhicule (autorisation sur l'ordre de mission) - déplacements des membres des instances (hébergement)</t>
        </r>
      </text>
    </comment>
    <comment ref="O65" authorId="2" shapeId="0" xr:uid="{00000000-0006-0000-0100-00000F000000}">
      <text>
        <r>
          <rPr>
            <b/>
            <u/>
            <sz val="8"/>
            <color indexed="81"/>
            <rFont val="Tahoma"/>
            <family val="2"/>
          </rPr>
          <t>Sur justificatifs uniquement :</t>
        </r>
        <r>
          <rPr>
            <sz val="9"/>
            <color indexed="81"/>
            <rFont val="Tahoma"/>
            <family val="2"/>
          </rPr>
          <t xml:space="preserve"> 
-</t>
        </r>
        <r>
          <rPr>
            <sz val="8"/>
            <color indexed="81"/>
            <rFont val="Tahoma"/>
            <family val="2"/>
          </rPr>
          <t xml:space="preserve"> dépenses liées à déplacement en Outre-Mer ou à l'étranger (visa, taxe d'aéroport..) - frais de location d'un véhicule (autorisation sur l'ordre de mission) - déplacements des membres des instances (hébergement)</t>
        </r>
      </text>
    </comment>
    <comment ref="Y65" authorId="2" shapeId="0" xr:uid="{00000000-0006-0000-0100-000010000000}">
      <text>
        <r>
          <rPr>
            <b/>
            <u/>
            <sz val="8"/>
            <color indexed="81"/>
            <rFont val="Tahoma"/>
            <family val="2"/>
          </rPr>
          <t xml:space="preserve">Sur justificatifs uniquement : </t>
        </r>
        <r>
          <rPr>
            <sz val="8"/>
            <color indexed="81"/>
            <rFont val="Tahoma"/>
            <family val="2"/>
          </rPr>
          <t xml:space="preserve">
- dépenses liées à déplacement en Outre-Mer ou à l'étranger (visa, taxe d'aéroport..) - frais de location d'un véhicule (autorisation sur l'ordre de mission) - déplacements des membres</t>
        </r>
        <r>
          <rPr>
            <sz val="9"/>
            <color indexed="81"/>
            <rFont val="Tahoma"/>
            <family val="2"/>
          </rPr>
          <t xml:space="preserve"> des instances (hébergement)</t>
        </r>
      </text>
    </comment>
    <comment ref="AI65" authorId="2" shapeId="0" xr:uid="{00000000-0006-0000-0100-000011000000}">
      <text>
        <r>
          <rPr>
            <b/>
            <u/>
            <sz val="8"/>
            <color indexed="81"/>
            <rFont val="Tahoma"/>
            <family val="2"/>
          </rPr>
          <t xml:space="preserve">Sur justificatifs uniquement : </t>
        </r>
        <r>
          <rPr>
            <sz val="8"/>
            <color indexed="81"/>
            <rFont val="Tahoma"/>
            <family val="2"/>
          </rPr>
          <t xml:space="preserve">
- dépenses liées à déplacement en Outre-Mer ou à l'étranger (visa, taxe d'aéroport..) - frais de location d'un véhicule (autorisation sur l'ordre de mission) - déplacements des membres des instances (hébergement)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<sst xmlns="http://schemas.openxmlformats.org/spreadsheetml/2006/main" count="353" uniqueCount="227">
  <si>
    <t>UTILISATION DU FORMULAIRE DE SAISIE</t>
  </si>
  <si>
    <r>
      <t>Dans la feuille "</t>
    </r>
    <r>
      <rPr>
        <b/>
        <sz val="10"/>
        <rFont val="Arial"/>
        <family val="2"/>
      </rPr>
      <t>Formulaire de Saisie</t>
    </r>
    <r>
      <rPr>
        <sz val="10"/>
        <rFont val="Arial"/>
        <family val="2"/>
      </rPr>
      <t>", vous devez renseigner le formulaire. Celui-ci remplira automatiquement l'état de frais de déplacement.</t>
    </r>
  </si>
  <si>
    <r>
      <rPr>
        <sz val="10"/>
        <rFont val="Arial"/>
        <family val="2"/>
      </rPr>
      <t xml:space="preserve">Pour vous déplacer dans les différents champs de ce formulaire, vous pouvez utiliser la </t>
    </r>
    <r>
      <rPr>
        <b/>
        <sz val="10"/>
        <rFont val="Arial"/>
        <family val="2"/>
      </rPr>
      <t>SOURIS,</t>
    </r>
    <r>
      <rPr>
        <sz val="10"/>
        <rFont val="Arial"/>
        <family val="2"/>
      </rPr>
      <t xml:space="preserve"> la touche </t>
    </r>
    <r>
      <rPr>
        <b/>
        <sz val="10"/>
        <rFont val="Arial"/>
        <family val="2"/>
      </rPr>
      <t xml:space="preserve">ENTRÉE, </t>
    </r>
    <r>
      <rPr>
        <sz val="10"/>
        <rFont val="Arial"/>
        <family val="2"/>
      </rPr>
      <t xml:space="preserve">la touche de </t>
    </r>
    <r>
      <rPr>
        <b/>
        <sz val="10"/>
        <rFont val="Arial"/>
        <family val="2"/>
      </rPr>
      <t>TABULATION</t>
    </r>
    <r>
      <rPr>
        <sz val="10"/>
        <rFont val="Arial"/>
        <family val="2"/>
      </rPr>
      <t xml:space="preserve"> ou </t>
    </r>
    <r>
      <rPr>
        <b/>
        <sz val="10"/>
        <rFont val="Arial"/>
        <family val="2"/>
      </rPr>
      <t>LES FLÈCHES DE DIRECTION</t>
    </r>
    <r>
      <rPr>
        <sz val="10"/>
        <rFont val="Arial"/>
        <family val="2"/>
      </rPr>
      <t>.</t>
    </r>
  </si>
  <si>
    <t>Vous avez 3 parties à renseigner :</t>
  </si>
  <si>
    <t>- Vos informations personnelles (nom, adresse…).</t>
  </si>
  <si>
    <t>- Vos déplacements (4 maximum).</t>
  </si>
  <si>
    <t>- Votre commentaire, si besoin.</t>
  </si>
  <si>
    <t>Vous trouverez pour certains champs du formulaire une bulle d'aide pour vous aider à renseigner celui-ci.</t>
  </si>
  <si>
    <t>Certains champs doivent impérativement être renseignés afin de générer l'état.</t>
  </si>
  <si>
    <t>Pensez à préciser le lieu de vos nuitées à l’aide du menu déroulant pour générer les indemnités.</t>
  </si>
  <si>
    <r>
      <rPr>
        <sz val="10"/>
        <rFont val="Arial"/>
        <family val="2"/>
      </rPr>
      <t>Une fois les différents champs renseignés, passez dans la feuille "</t>
    </r>
    <r>
      <rPr>
        <b/>
        <sz val="10"/>
        <rFont val="Arial"/>
        <family val="2"/>
      </rPr>
      <t>Etat Frais Dépl</t>
    </r>
    <r>
      <rPr>
        <sz val="10"/>
        <rFont val="Arial"/>
        <family val="2"/>
      </rPr>
      <t>"</t>
    </r>
  </si>
  <si>
    <t>La cartouche en bas à droite de la feuille "Etat Frais Dépl" reste noire s'il y a des incohérences dans la saisie.</t>
  </si>
  <si>
    <t>Si des déplacements ne s'affichent pas sur l'état, revenez sur le "Formulaire de Saisie", car certains champs n'ont pas été complétés.</t>
  </si>
  <si>
    <t>Vérifiez bien toutes les informations avant d'imprimer l'état.</t>
  </si>
  <si>
    <t>Imprimez et signez l'état. Joignez-y les pièces justifiant les dépenses.</t>
  </si>
  <si>
    <t>Renvoyez le tout au CNFPT par courrier ou par e-mail.</t>
  </si>
  <si>
    <t>REMARQUE IMPORTANTE</t>
  </si>
  <si>
    <t>L'état de frais doit être correctement renseigné par l'intéressé(e), signé et accompagné des pièces justificatives nécessaires.</t>
  </si>
  <si>
    <t>Tout état incomplet ou non visé ne peut être traité. Il sera retourné à l'intéressé(e), pour compléments.</t>
  </si>
  <si>
    <t>État individuel de frais de déplacement</t>
  </si>
  <si>
    <t>Votre Nom :</t>
  </si>
  <si>
    <t>Votre Prénom :</t>
  </si>
  <si>
    <t>Votre Adresse Personnelle</t>
  </si>
  <si>
    <t>Ad 1 :</t>
  </si>
  <si>
    <t>Ad 2 :</t>
  </si>
  <si>
    <t>CP :</t>
  </si>
  <si>
    <t>Commentaire :</t>
  </si>
  <si>
    <t>Ville :</t>
  </si>
  <si>
    <t>Code action de formation</t>
  </si>
  <si>
    <t>Courriel :</t>
  </si>
  <si>
    <t>Téléphone :</t>
  </si>
  <si>
    <t>Vous êtes fonctionnaire</t>
  </si>
  <si>
    <t>Dossier suivi par :</t>
  </si>
  <si>
    <t>Grade :</t>
  </si>
  <si>
    <t>Rés. Admin.</t>
  </si>
  <si>
    <t>Déplacement 1</t>
  </si>
  <si>
    <t>Déplacement 2</t>
  </si>
  <si>
    <t>Déplacement 3</t>
  </si>
  <si>
    <t>Déplacement 4</t>
  </si>
  <si>
    <t>Motif du déplacement</t>
  </si>
  <si>
    <t>Lieu du déplacement</t>
  </si>
  <si>
    <t>Lieu Départ Aller</t>
  </si>
  <si>
    <t>Lieu Arrivée Aller</t>
  </si>
  <si>
    <t>Heure départ</t>
  </si>
  <si>
    <t>Heure arrivée</t>
  </si>
  <si>
    <t>Lieu Départ Retour</t>
  </si>
  <si>
    <t>Lieu Arrivée Retour</t>
  </si>
  <si>
    <t>Nbre de km aller</t>
  </si>
  <si>
    <t>Nbre de km retour</t>
  </si>
  <si>
    <t>Péage</t>
  </si>
  <si>
    <t>Stationnement</t>
  </si>
  <si>
    <t>Chemin de fer</t>
  </si>
  <si>
    <t>Transp. Urbains</t>
  </si>
  <si>
    <t>Bateau ou avion</t>
  </si>
  <si>
    <t>Taxi ou VTC</t>
  </si>
  <si>
    <t>Covoiturage</t>
  </si>
  <si>
    <t>Repas à indemniser</t>
  </si>
  <si>
    <t>Repas offerts midi</t>
  </si>
  <si>
    <t>Repas offerts soir</t>
  </si>
  <si>
    <t>Nuitées à indemniser</t>
  </si>
  <si>
    <t>Lieu nuitées</t>
  </si>
  <si>
    <t>Paris</t>
  </si>
  <si>
    <t>Nuitées offertes</t>
  </si>
  <si>
    <t>Annulation formation</t>
  </si>
  <si>
    <t>Autres dépenses</t>
  </si>
  <si>
    <t>ÉTAT DE FRAIS DE DÉPLACEMENT - NOTICE EXPLICATIVE</t>
  </si>
  <si>
    <t>Modalités de prise en charge - Pièces à fournir</t>
  </si>
  <si>
    <t>Pièce n° :</t>
  </si>
  <si>
    <t>NB : un agent est considéré en mission s'il se déplace hors de sa résidence administrative et familiale</t>
  </si>
  <si>
    <t>CODE ACTION :</t>
  </si>
  <si>
    <t>EN MATIERE DE TRANSPORT</t>
  </si>
  <si>
    <t>En cas d'évènement fortuit notamment ultérieur, cette situation devra être justifiée et attestée à l'appui du présent état de frais.</t>
  </si>
  <si>
    <t>COURRIEL :</t>
  </si>
  <si>
    <t>TELEPHONE :</t>
  </si>
  <si>
    <t>Utilisation des transports en commun</t>
  </si>
  <si>
    <t xml:space="preserve">Elle constitue la règle. </t>
  </si>
  <si>
    <t>- SNCF : 2ème classe</t>
  </si>
  <si>
    <t>JUSTIFICATIFS DE PAIEMENT A FOURNIR</t>
  </si>
  <si>
    <t>- Avion : classe économique</t>
  </si>
  <si>
    <t>Deux possibilités sont offertes :</t>
  </si>
  <si>
    <r>
      <rPr>
        <sz val="10"/>
        <rFont val="Wingdings"/>
        <charset val="2"/>
      </rPr>
      <t></t>
    </r>
    <r>
      <rPr>
        <sz val="10"/>
        <rFont val="Arial"/>
        <family val="2"/>
      </rPr>
      <t xml:space="preserve"> SNCF</t>
    </r>
  </si>
  <si>
    <r>
      <rPr>
        <sz val="10"/>
        <rFont val="Wingdings"/>
        <charset val="2"/>
      </rPr>
      <t>è</t>
    </r>
    <r>
      <rPr>
        <sz val="10"/>
        <rFont val="Arial"/>
        <family val="2"/>
      </rPr>
      <t xml:space="preserve"> titre de transport, notamment</t>
    </r>
  </si>
  <si>
    <t>Décret n° 2006 - 781 du 03 juillet 2006 modifié par décret 2019-139 du 26 février 2019, et par arrêté du 20 septembre 2023</t>
  </si>
  <si>
    <t>- le remboursement sur la base des frais réellement exposés</t>
  </si>
  <si>
    <r>
      <rPr>
        <sz val="10"/>
        <rFont val="Wingdings"/>
        <charset val="2"/>
      </rPr>
      <t></t>
    </r>
    <r>
      <rPr>
        <sz val="10"/>
        <rFont val="Arial"/>
        <family val="2"/>
      </rPr>
      <t xml:space="preserve"> Avion</t>
    </r>
  </si>
  <si>
    <r>
      <rPr>
        <sz val="10"/>
        <rFont val="Wingdings"/>
        <charset val="2"/>
      </rPr>
      <t>è</t>
    </r>
    <r>
      <rPr>
        <sz val="10"/>
        <rFont val="Arial"/>
        <family val="2"/>
      </rPr>
      <t xml:space="preserve"> titre de transport, carte</t>
    </r>
  </si>
  <si>
    <t>- l'achat direct des titres de transport par le CNFPT auprès des titulaires de marchés pour les agents permanents, et selon lescas, pour les intervenants.</t>
  </si>
  <si>
    <t>d'embarquement et facture</t>
  </si>
  <si>
    <r>
      <rPr>
        <sz val="10"/>
        <rFont val="Wingdings"/>
        <charset val="2"/>
      </rPr>
      <t></t>
    </r>
    <r>
      <rPr>
        <sz val="10"/>
        <rFont val="Arial"/>
        <family val="2"/>
      </rPr>
      <t xml:space="preserve"> Transport  public urbain</t>
    </r>
  </si>
  <si>
    <r>
      <rPr>
        <sz val="10"/>
        <rFont val="Wingdings"/>
        <charset val="2"/>
      </rPr>
      <t>è</t>
    </r>
    <r>
      <rPr>
        <sz val="10"/>
        <rFont val="Arial"/>
        <family val="2"/>
      </rPr>
      <t xml:space="preserve"> titre de transport, facture, reçu…</t>
    </r>
  </si>
  <si>
    <r>
      <rPr>
        <sz val="10"/>
        <rFont val="Wingdings"/>
        <charset val="2"/>
      </rPr>
      <t></t>
    </r>
    <r>
      <rPr>
        <sz val="10"/>
        <rFont val="Arial"/>
        <family val="2"/>
      </rPr>
      <t xml:space="preserve"> Parking ou péage</t>
    </r>
  </si>
  <si>
    <r>
      <t>è</t>
    </r>
    <r>
      <rPr>
        <sz val="10"/>
        <rFont val="Arial"/>
        <family val="2"/>
      </rPr>
      <t xml:space="preserve"> </t>
    </r>
    <r>
      <rPr>
        <sz val="9"/>
        <rFont val="Arial"/>
        <family val="2"/>
      </rPr>
      <t>ticket ou facture nominative acquittée</t>
    </r>
  </si>
  <si>
    <t>Est en mission et peut donc bénéficier d'une prise en charge de ses frais de déplacement en application du décret sus visé toute personne appelée à se déplacer hors de sa résidence administrative et hors de sa résidence familiale, munie d'un ordre de mission délivré par l'ordonnateur.</t>
  </si>
  <si>
    <r>
      <rPr>
        <sz val="10"/>
        <rFont val="Wingdings"/>
        <charset val="2"/>
      </rPr>
      <t></t>
    </r>
    <r>
      <rPr>
        <sz val="10"/>
        <rFont val="Arial"/>
        <family val="2"/>
      </rPr>
      <t xml:space="preserve"> Taxi, VTC</t>
    </r>
  </si>
  <si>
    <r>
      <rPr>
        <sz val="10"/>
        <rFont val="Wingdings"/>
        <charset val="2"/>
      </rPr>
      <t>è</t>
    </r>
    <r>
      <rPr>
        <sz val="10"/>
        <rFont val="Arial"/>
        <family val="2"/>
      </rPr>
      <t xml:space="preserve"> facture</t>
    </r>
  </si>
  <si>
    <t>Utilisation du véhicule personnel</t>
  </si>
  <si>
    <r>
      <rPr>
        <sz val="10"/>
        <rFont val="Wingdings"/>
        <charset val="2"/>
      </rPr>
      <t></t>
    </r>
    <r>
      <rPr>
        <sz val="10"/>
        <rFont val="Arial"/>
        <family val="2"/>
      </rPr>
      <t xml:space="preserve"> Covoiturage</t>
    </r>
  </si>
  <si>
    <r>
      <rPr>
        <sz val="10"/>
        <rFont val="Wingdings"/>
        <charset val="2"/>
      </rPr>
      <t>è</t>
    </r>
    <r>
      <rPr>
        <sz val="10"/>
        <rFont val="Arial"/>
        <family val="2"/>
      </rPr>
      <t xml:space="preserve"> attestation de débit délivrée</t>
    </r>
  </si>
  <si>
    <r>
      <rPr>
        <sz val="10"/>
        <rFont val="Arial"/>
        <family val="2"/>
      </rPr>
      <t xml:space="preserve">Elle doit rester </t>
    </r>
    <r>
      <rPr>
        <u/>
        <sz val="10"/>
        <rFont val="Arial"/>
        <family val="2"/>
      </rPr>
      <t>exceptionnelle</t>
    </r>
    <r>
      <rPr>
        <sz val="10"/>
        <rFont val="Arial"/>
        <family val="2"/>
      </rPr>
      <t xml:space="preserve"> et est soumise à une </t>
    </r>
    <r>
      <rPr>
        <u/>
        <sz val="10"/>
        <rFont val="Arial"/>
        <family val="2"/>
      </rPr>
      <t>autorisation préalable</t>
    </r>
    <r>
      <rPr>
        <sz val="10"/>
        <rFont val="Arial"/>
        <family val="2"/>
      </rPr>
      <t xml:space="preserve"> de l'ordonnateur (figurant surl'ordre de mission), la personne concernée devant par ailleurs satisfaire aux conditions prévues par le décret n° 2006-781 du 03/07/06 (art. 10) en matière d'assurances.</t>
    </r>
  </si>
  <si>
    <t>par le site de covoiturage</t>
  </si>
  <si>
    <r>
      <t></t>
    </r>
    <r>
      <rPr>
        <sz val="10"/>
        <rFont val="Arial"/>
        <family val="2"/>
      </rPr>
      <t xml:space="preserve"> Hébergement</t>
    </r>
  </si>
  <si>
    <r>
      <t>è</t>
    </r>
    <r>
      <rPr>
        <sz val="10"/>
        <rFont val="Arial"/>
        <family val="2"/>
      </rPr>
      <t xml:space="preserve"> facture nominative acquittée, y </t>
    </r>
  </si>
  <si>
    <t>compris si annulation de la formation</t>
  </si>
  <si>
    <r>
      <rPr>
        <sz val="10"/>
        <rFont val="Wingdings"/>
        <charset val="2"/>
      </rPr>
      <t></t>
    </r>
    <r>
      <rPr>
        <sz val="10"/>
        <rFont val="Arial"/>
        <family val="2"/>
      </rPr>
      <t xml:space="preserve"> Utilisation d'un véhicule personnel</t>
    </r>
  </si>
  <si>
    <r>
      <rPr>
        <sz val="10"/>
        <rFont val="Wingdings"/>
        <charset val="2"/>
      </rPr>
      <t>è</t>
    </r>
    <r>
      <rPr>
        <sz val="10"/>
        <rFont val="Arial"/>
        <family val="2"/>
      </rPr>
      <t xml:space="preserve"> demande d'autorisation préalable visée par</t>
    </r>
  </si>
  <si>
    <t>l'ordonnateur (voir ordre de mission)</t>
  </si>
  <si>
    <t>Engagés par :</t>
  </si>
  <si>
    <t>En matière de repas et d'hébergement :</t>
  </si>
  <si>
    <t>Au cours du mois :</t>
  </si>
  <si>
    <t>L'indemnité forfaitaire de repas est due :</t>
  </si>
  <si>
    <t>- pour le déjeuner, entre 11h et 14 h, lorsque l'intéressé est en mission pendant la totalité de la période concernée</t>
  </si>
  <si>
    <t>Grade (et / ou fonctions) :</t>
  </si>
  <si>
    <t>- pour le dîner,entre 19 et 21 h, lorsque l'intéressé est en mission pendant la totalité de la période concernée.</t>
  </si>
  <si>
    <t>Résidence administrative :</t>
  </si>
  <si>
    <t>Frais de stationnement</t>
  </si>
  <si>
    <t>Résidence familiale :</t>
  </si>
  <si>
    <t>Ils sont susceptibles d'être pris en charge sur autorisation préalable du signataire de l'ordre de mission notamment lorsque les frais occasionnés sont inférieurs à ceux qui auraient été pris en charge dans le cadre d'une autre modalité, et en particulier le recours à un taxi.</t>
  </si>
  <si>
    <t>Important</t>
  </si>
  <si>
    <t>Frais de taxi ou de véhicule de tourisme avec chauffeur</t>
  </si>
  <si>
    <t>La règle est l'utilisation des réseaux de transports en commun (autocars, navette, métropolitain, etc.). Le recours au taxi  ou au VTC ne peut être envisagé que sur de courtes distances et :</t>
  </si>
  <si>
    <t>- avant 7 heures et après 21 heures,</t>
  </si>
  <si>
    <t>- transport de matériel ou des documents lourds, encombrants ou précieux (poids, volume et nature à détailler),</t>
  </si>
  <si>
    <t>- handicap permanent ou passager.</t>
  </si>
  <si>
    <t>- en cas d'absence de transport en commun</t>
  </si>
  <si>
    <t>Les justificatifs peuvent être fournis de façon dématérialisée, que la dématérialisation soit native ou duplicative. Ils doivent correspondre au trajet effectué pour le compte du CNFPT. En cas de perte de tout justificatif de paiement, aucun remboursement ne pourra intervenir.</t>
  </si>
  <si>
    <t>- en cas de force majeure dûment justifiée</t>
  </si>
  <si>
    <t>L'utilisation du taxi doit être autorisée par l'ordonnateur sur l'ordre de mission, après visa du responsable hiérarchique et avant le départ en mission.</t>
  </si>
  <si>
    <t>Montant des frais de déplacement de mission</t>
  </si>
  <si>
    <t>L'état de frais doit être correctement renseigné par l'intéressé(e), signé et accompagné des justificatifs de paiement nécessaires. Tout état incomplet ou non visé ne peut être traité. Il sera retourné à l'intéressé(e), pour compléments.</t>
  </si>
  <si>
    <r>
      <rPr>
        <b/>
        <sz val="11"/>
        <rFont val="Arial"/>
        <family val="2"/>
      </rPr>
      <t>C</t>
    </r>
    <r>
      <rPr>
        <b/>
        <sz val="8"/>
        <rFont val="Arial"/>
        <family val="2"/>
      </rPr>
      <t>ENTRE</t>
    </r>
    <r>
      <rPr>
        <b/>
        <sz val="11"/>
        <rFont val="Arial"/>
        <family val="2"/>
      </rPr>
      <t xml:space="preserve"> N</t>
    </r>
    <r>
      <rPr>
        <b/>
        <sz val="8"/>
        <rFont val="Arial"/>
        <family val="2"/>
      </rPr>
      <t>ATIONAL DE LA</t>
    </r>
    <r>
      <rPr>
        <b/>
        <sz val="11"/>
        <rFont val="Arial"/>
        <family val="2"/>
      </rPr>
      <t xml:space="preserve"> F</t>
    </r>
    <r>
      <rPr>
        <b/>
        <sz val="8"/>
        <rFont val="Arial"/>
        <family val="2"/>
      </rPr>
      <t>ONCTION</t>
    </r>
    <r>
      <rPr>
        <b/>
        <sz val="11"/>
        <rFont val="Arial"/>
        <family val="2"/>
      </rPr>
      <t xml:space="preserve"> P</t>
    </r>
    <r>
      <rPr>
        <b/>
        <sz val="8"/>
        <rFont val="Arial"/>
        <family val="2"/>
      </rPr>
      <t>UBLIQUE</t>
    </r>
    <r>
      <rPr>
        <b/>
        <sz val="11"/>
        <rFont val="Arial"/>
        <family val="2"/>
      </rPr>
      <t xml:space="preserve"> T</t>
    </r>
    <r>
      <rPr>
        <b/>
        <sz val="8"/>
        <rFont val="Arial"/>
        <family val="2"/>
      </rPr>
      <t>ERRITORIALE</t>
    </r>
  </si>
  <si>
    <r>
      <rPr>
        <b/>
        <sz val="11"/>
        <rFont val="Arial"/>
        <family val="2"/>
      </rPr>
      <t>C</t>
    </r>
    <r>
      <rPr>
        <b/>
        <sz val="8"/>
        <rFont val="Arial"/>
        <family val="2"/>
      </rPr>
      <t>ENTRE</t>
    </r>
    <r>
      <rPr>
        <b/>
        <sz val="11"/>
        <rFont val="Arial"/>
        <family val="2"/>
      </rPr>
      <t xml:space="preserve"> N</t>
    </r>
    <r>
      <rPr>
        <b/>
        <sz val="8"/>
        <rFont val="Arial"/>
        <family val="2"/>
      </rPr>
      <t>ATIONAL</t>
    </r>
    <r>
      <rPr>
        <b/>
        <sz val="11"/>
        <rFont val="Arial"/>
        <family val="2"/>
      </rPr>
      <t xml:space="preserve"> </t>
    </r>
    <r>
      <rPr>
        <b/>
        <sz val="8"/>
        <rFont val="Arial"/>
        <family val="2"/>
      </rPr>
      <t>DE LA</t>
    </r>
    <r>
      <rPr>
        <b/>
        <sz val="11"/>
        <rFont val="Arial"/>
        <family val="2"/>
      </rPr>
      <t xml:space="preserve"> F</t>
    </r>
    <r>
      <rPr>
        <b/>
        <sz val="8"/>
        <rFont val="Arial"/>
        <family val="2"/>
      </rPr>
      <t>ONCTION</t>
    </r>
    <r>
      <rPr>
        <b/>
        <sz val="11"/>
        <rFont val="Arial"/>
        <family val="2"/>
      </rPr>
      <t xml:space="preserve"> P</t>
    </r>
    <r>
      <rPr>
        <b/>
        <sz val="8"/>
        <rFont val="Arial"/>
        <family val="2"/>
      </rPr>
      <t>UBLIQUE</t>
    </r>
    <r>
      <rPr>
        <b/>
        <sz val="11"/>
        <rFont val="Arial"/>
        <family val="2"/>
      </rPr>
      <t xml:space="preserve"> T</t>
    </r>
    <r>
      <rPr>
        <b/>
        <sz val="8"/>
        <rFont val="Arial"/>
        <family val="2"/>
      </rPr>
      <t>ERRITORIALE</t>
    </r>
  </si>
  <si>
    <t>MOTIFS DES DEPLACEMENTS / Intitulé de la mission</t>
  </si>
  <si>
    <t>ITINÉRAIRE
(indiquer les points d'arrêt)</t>
  </si>
  <si>
    <t>Date</t>
  </si>
  <si>
    <t>Heure</t>
  </si>
  <si>
    <t>PÉAGE</t>
  </si>
  <si>
    <t>STATION-NEMENT</t>
  </si>
  <si>
    <t>FRAIS RÉELS DE TRANSPORT</t>
  </si>
  <si>
    <r>
      <t xml:space="preserve">VÉHICULE PERSONNEL
</t>
    </r>
    <r>
      <rPr>
        <sz val="8"/>
        <rFont val="Arial"/>
        <family val="2"/>
      </rPr>
      <t>Nombre de km parcourus</t>
    </r>
  </si>
  <si>
    <t>Nombre de repas</t>
  </si>
  <si>
    <t>Nombre de nuitées</t>
  </si>
  <si>
    <t>OUTRE MER ou étranger</t>
  </si>
  <si>
    <t>Départ résidence</t>
  </si>
  <si>
    <t>Arrivée lieu de mission</t>
  </si>
  <si>
    <t>Départ lieu de mission</t>
  </si>
  <si>
    <t>Arrivée résidence</t>
  </si>
  <si>
    <t>Transport en commun urbain</t>
  </si>
  <si>
    <t>Taxi 
ou VTC</t>
  </si>
  <si>
    <t>Frais covoiturage</t>
  </si>
  <si>
    <t>Aller</t>
  </si>
  <si>
    <t>Retour</t>
  </si>
  <si>
    <t>Commentaires :</t>
  </si>
  <si>
    <t>Repas de midi offert(s) :</t>
  </si>
  <si>
    <t xml:space="preserve">Repas du soir offert(s) : </t>
  </si>
  <si>
    <t xml:space="preserve">Nuitée(s) offerte(s) : </t>
  </si>
  <si>
    <t>Nbre de km déjà parcourus</t>
  </si>
  <si>
    <t>Limite 1</t>
  </si>
  <si>
    <t>Nbre de km parcourrus</t>
  </si>
  <si>
    <t>Limite 2</t>
  </si>
  <si>
    <t>RÉCAPITULATIF</t>
  </si>
  <si>
    <t>NB km déjà par + parcourrus</t>
  </si>
  <si>
    <t>FRAIS DE TRANSPORT</t>
  </si>
  <si>
    <t xml:space="preserve"> BAREME: Prix de base en 2nde classe selon C.G.V. SNCF.</t>
  </si>
  <si>
    <t>Chemin de fer :</t>
  </si>
  <si>
    <t>Taxi ou voiture de louage ou VTC :</t>
  </si>
  <si>
    <t>Nb km</t>
  </si>
  <si>
    <t>Constante</t>
  </si>
  <si>
    <t>Prix km</t>
  </si>
  <si>
    <t>=</t>
  </si>
  <si>
    <t>MONTANT</t>
  </si>
  <si>
    <t>&lt;= 2 000</t>
  </si>
  <si>
    <t>&lt;= 10 000</t>
  </si>
  <si>
    <t>&gt; 10 000</t>
  </si>
  <si>
    <t>Transport en commun urbain :</t>
  </si>
  <si>
    <t>Péage :</t>
  </si>
  <si>
    <t>aller</t>
  </si>
  <si>
    <t>Avion ou Bateau :</t>
  </si>
  <si>
    <t>Stationnement :</t>
  </si>
  <si>
    <t>retour</t>
  </si>
  <si>
    <t>&gt; 2 000 et &lt;= 10 000</t>
  </si>
  <si>
    <t>Covoiturage :</t>
  </si>
  <si>
    <t>TOTAL (A)</t>
  </si>
  <si>
    <t>FRAIS DE MISSION</t>
  </si>
  <si>
    <t>Repas</t>
  </si>
  <si>
    <t>Nombre</t>
  </si>
  <si>
    <t>au taux de remboursement de :</t>
  </si>
  <si>
    <t>NUITÉES</t>
  </si>
  <si>
    <t>TOTAL (C)</t>
  </si>
  <si>
    <t>Indemnité de base</t>
  </si>
  <si>
    <t xml:space="preserve">Nombre : </t>
  </si>
  <si>
    <t>égal au taux de remboursement :</t>
  </si>
  <si>
    <t>ANNULATION DE FORMATION + AUTRES DEPENSES (D)</t>
  </si>
  <si>
    <t>Indemnité pour les communes de 200,000 habitants et plus et les communes de la métropole du Grand Paris</t>
  </si>
  <si>
    <t>TOTAL GÉNÉRAL (TOTAL A + TOTAL B + TOTAL C + TOTAL D)</t>
  </si>
  <si>
    <t>Indemnité pour la commune de Paris</t>
  </si>
  <si>
    <t>RECONNU EXACT</t>
  </si>
  <si>
    <t>Indemnité pour les personnes reconnues en qualité de travailleurs handicapés et en situation de mobilité réduite</t>
  </si>
  <si>
    <t>J'atteste sur l'honneur l'exactitude de ma déclaration.</t>
  </si>
  <si>
    <t xml:space="preserve"> </t>
  </si>
  <si>
    <t>Signature de l'intéressé(e)</t>
  </si>
  <si>
    <t>MEMBRES DES INSTANCES DÉLIBÉRANTES ET CONSULTATIVES</t>
  </si>
  <si>
    <t>Nombre :</t>
  </si>
  <si>
    <t>Nuitées :</t>
  </si>
  <si>
    <t>OUTRE MER</t>
  </si>
  <si>
    <t>Signature :</t>
  </si>
  <si>
    <t>ÉTRANGER</t>
  </si>
  <si>
    <t>Repas :</t>
  </si>
  <si>
    <t>Après vérification de la règlementation en vigueur, cet état de frais peut faire l'objet d'une modification par les services gestionnaires du CNFPT.</t>
  </si>
  <si>
    <t>TOTAL (B)</t>
  </si>
  <si>
    <t>distance km de</t>
  </si>
  <si>
    <t xml:space="preserve">distance km à </t>
  </si>
  <si>
    <t>constante</t>
  </si>
  <si>
    <t>prix €/km</t>
  </si>
  <si>
    <t>Taux km Moto</t>
  </si>
  <si>
    <t>Taux repas</t>
  </si>
  <si>
    <t>Taux nuitée</t>
  </si>
  <si>
    <t>Lieu Nuitées</t>
  </si>
  <si>
    <t>&gt;200 000 habitants et Grand Paris</t>
  </si>
  <si>
    <t>&lt;200 000 habitants</t>
  </si>
  <si>
    <t>Travailleurs handicapés</t>
  </si>
  <si>
    <t>Au 10 février 2025,  la distance de référence est la distance la plus courte, de ville à ville, sur le site Via Michelin.</t>
  </si>
  <si>
    <t>Remboursement Nuitée</t>
  </si>
  <si>
    <t>Note interne et arrêtés 2025326 et 2025327 du 23 janvier 2025 en vigueur</t>
  </si>
  <si>
    <t xml:space="preserve">L'autorisation préalable expresse du signataire de l'ordre de mission ne peut être délivrée que si elle répond à une absence de moyens de transports en commun ou à une obligation de transporter du matériel  précieux, lourd ou encombrant.  </t>
  </si>
  <si>
    <r>
      <t>La prise en charge forfaitaire de la nuitée</t>
    </r>
    <r>
      <rPr>
        <sz val="10"/>
        <rFont val="Arial"/>
        <family val="2"/>
      </rPr>
      <t xml:space="preserve"> est dûe lorsque l'intéressé est en mission pendant la période comprise entre 0h et 5h.Les repas ou les nuitées offerts par l'autorité invitante doivent faire l'objet d'une déclaration car ils n'ouvrent, évidemment, pas de droit à indemnisation.</t>
    </r>
  </si>
  <si>
    <t>État de frais de déplacement V2/2025 -  maj 20  février 2025</t>
  </si>
  <si>
    <t>V2/2025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</si>
</sst>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 * #,##0.00&quot; € &quot;;\-* #,##0.00&quot; € &quot;;\ * \-#&quot; € &quot;;\ @\ "/>
    <numFmt numFmtId="165" formatCode="00000"/>
    <numFmt numFmtId="166" formatCode="#"/>
    <numFmt numFmtId="167" formatCode="dd/mm/yyyy;&quot;&quot;;#"/>
    <numFmt numFmtId="168" formatCode="#,##0&quot; Km&quot;"/>
    <numFmt numFmtId="169" formatCode="#,##0.00&quot; €&quot;;\-#,##0.00&quot; €&quot;"/>
    <numFmt numFmtId="170" formatCode="00;&quot;&quot;;#"/>
    <numFmt numFmtId="171" formatCode="#,##0.00&quot; €&quot;;&quot;&quot;;#"/>
    <numFmt numFmtId="172" formatCode="dd/mm/yy;&quot;&quot;;#"/>
    <numFmt numFmtId="173" formatCode="hh:mm;&quot;&quot;;#"/>
    <numFmt numFmtId="174" formatCode="#,##0;&quot;&quot;;#"/>
    <numFmt numFmtId="175" formatCode="#,###"/>
    <numFmt numFmtId="176" formatCode="General;&quot;&quot;;#"/>
    <numFmt numFmtId="177" formatCode="#,##0.00&quot; €&quot;"/>
    <numFmt numFmtId="178" formatCode="\ * #,##0.00\ [$€-40C]\ ;\-* #,##0.00\ [$€-40C]\ ;\ * \-#\ [$€-40C]\ ;\ @\ "/>
    <numFmt numFmtId="179" formatCode="d\ mmmm\ yyyy;@"/>
    <numFmt numFmtId="180" formatCode="0.0000"/>
    <numFmt numFmtId="181" formatCode="#,##0.0000&quot; €&quot;;&quot;&quot;;#.00"/>
    <numFmt numFmtId="182" formatCode="0#&quot; &quot;##&quot; &quot;##&quot; &quot;##&quot; &quot;##"/>
  </numFmts>
  <fonts count="67" x14ac:knownFonts="1">
    <font>
      <sz val="10"/>
      <name val="Arial"/>
      <family val="2"/>
    </font>
    <font>
      <b/>
      <sz val="24"/>
      <color rgb="FF000000"/>
      <name val="Arial"/>
      <family val="2"/>
    </font>
    <font>
      <sz val="18"/>
      <color rgb="FF000000"/>
      <name val="Arial"/>
      <family val="2"/>
    </font>
    <font>
      <sz val="12"/>
      <color rgb="FF000000"/>
      <name val="Arial"/>
      <family val="2"/>
    </font>
    <font>
      <sz val="10"/>
      <color rgb="FF333333"/>
      <name val="Arial"/>
      <family val="2"/>
    </font>
    <font>
      <i/>
      <sz val="10"/>
      <color rgb="FF808080"/>
      <name val="Arial"/>
      <family val="2"/>
    </font>
    <font>
      <u/>
      <sz val="10"/>
      <color rgb="FF0000EE"/>
      <name val="Arial"/>
      <family val="2"/>
    </font>
    <font>
      <sz val="10"/>
      <color rgb="FF006600"/>
      <name val="Arial"/>
      <family val="2"/>
    </font>
    <font>
      <sz val="10"/>
      <color rgb="FF996600"/>
      <name val="Arial"/>
      <family val="2"/>
    </font>
    <font>
      <sz val="10"/>
      <color rgb="FFCC0000"/>
      <name val="Arial"/>
      <family val="2"/>
    </font>
    <font>
      <b/>
      <sz val="10"/>
      <color rgb="FFFFFFFF"/>
      <name val="Arial"/>
      <family val="2"/>
    </font>
    <font>
      <b/>
      <sz val="10"/>
      <color rgb="FF000000"/>
      <name val="Arial"/>
      <family val="2"/>
    </font>
    <font>
      <sz val="10"/>
      <color rgb="FFFFFFFF"/>
      <name val="Arial"/>
      <family val="2"/>
    </font>
    <font>
      <b/>
      <sz val="18"/>
      <color rgb="FF003366"/>
      <name val="Cambria"/>
      <family val="2"/>
    </font>
    <font>
      <i/>
      <sz val="10"/>
      <name val="Arial"/>
      <family val="2"/>
    </font>
    <font>
      <b/>
      <sz val="14"/>
      <name val="Arial"/>
      <family val="2"/>
    </font>
    <font>
      <b/>
      <sz val="10"/>
      <name val="Arial"/>
      <family val="2"/>
    </font>
    <font>
      <u/>
      <sz val="10"/>
      <name val="Arial"/>
      <family val="2"/>
    </font>
    <font>
      <i/>
      <sz val="10"/>
      <color rgb="FFFF0000"/>
      <name val="Arial"/>
      <family val="2"/>
    </font>
    <font>
      <sz val="8"/>
      <name val="Arial"/>
      <family val="2"/>
    </font>
    <font>
      <b/>
      <sz val="9.5"/>
      <name val="Arial"/>
      <family val="2"/>
    </font>
    <font>
      <sz val="9.5"/>
      <name val="Arial"/>
      <family val="2"/>
    </font>
    <font>
      <b/>
      <i/>
      <sz val="12"/>
      <name val="Arial"/>
      <family val="2"/>
    </font>
    <font>
      <b/>
      <sz val="9"/>
      <name val="Arial"/>
      <family val="2"/>
    </font>
    <font>
      <b/>
      <sz val="10"/>
      <color rgb="FF99CCFF"/>
      <name val="Arial"/>
      <family val="2"/>
    </font>
    <font>
      <b/>
      <sz val="10"/>
      <color rgb="FFCCCCFF"/>
      <name val="Arial"/>
      <family val="2"/>
    </font>
    <font>
      <b/>
      <i/>
      <sz val="10"/>
      <name val="Arial"/>
      <family val="2"/>
    </font>
    <font>
      <b/>
      <sz val="11"/>
      <name val="Arial"/>
      <family val="2"/>
    </font>
    <font>
      <sz val="9"/>
      <color rgb="FFFF0000"/>
      <name val="Arial"/>
      <family val="2"/>
    </font>
    <font>
      <sz val="11"/>
      <name val="Arial"/>
      <family val="2"/>
    </font>
    <font>
      <b/>
      <sz val="9"/>
      <color rgb="FFFF0000"/>
      <name val="Arial"/>
      <family val="2"/>
    </font>
    <font>
      <b/>
      <u/>
      <sz val="10"/>
      <name val="Arial"/>
      <family val="2"/>
    </font>
    <font>
      <b/>
      <i/>
      <u/>
      <sz val="10"/>
      <name val="Arial"/>
      <family val="2"/>
    </font>
    <font>
      <b/>
      <sz val="18"/>
      <name val="Arial"/>
      <family val="2"/>
    </font>
    <font>
      <sz val="10"/>
      <name val="Wingdings"/>
      <charset val="2"/>
    </font>
    <font>
      <i/>
      <sz val="11"/>
      <name val="Arial"/>
      <family val="2"/>
    </font>
    <font>
      <b/>
      <sz val="8"/>
      <name val="Arial"/>
      <family val="2"/>
    </font>
    <font>
      <b/>
      <i/>
      <sz val="9"/>
      <name val="Arial"/>
      <family val="2"/>
    </font>
    <font>
      <sz val="9"/>
      <name val="Arial"/>
      <family val="2"/>
    </font>
    <font>
      <sz val="10"/>
      <color rgb="FFFF0000"/>
      <name val="Arial"/>
      <family val="2"/>
    </font>
    <font>
      <sz val="9.5"/>
      <color rgb="FFFF0000"/>
      <name val="Arial"/>
      <family val="2"/>
    </font>
    <font>
      <sz val="7"/>
      <name val="Arial"/>
      <family val="2"/>
    </font>
    <font>
      <sz val="10"/>
      <color rgb="FF333399"/>
      <name val="Calibri"/>
      <family val="2"/>
    </font>
    <font>
      <i/>
      <sz val="9"/>
      <name val="Arial"/>
      <family val="2"/>
    </font>
    <font>
      <b/>
      <sz val="16"/>
      <color rgb="FFFF0000"/>
      <name val="Arial"/>
      <family val="2"/>
    </font>
    <font>
      <sz val="10"/>
      <name val="Arial"/>
      <family val="2"/>
    </font>
    <font>
      <b/>
      <sz val="9"/>
      <color theme="1"/>
      <name val="Arial"/>
      <family val="2"/>
    </font>
    <font>
      <b/>
      <i/>
      <sz val="10"/>
      <color theme="1"/>
      <name val="Arial"/>
      <family val="2"/>
    </font>
    <font>
      <sz val="9"/>
      <color indexed="81"/>
      <name val="Tahoma"/>
      <family val="2"/>
    </font>
    <font>
      <b/>
      <sz val="9"/>
      <color indexed="81"/>
      <name val="Tahoma"/>
      <family val="2"/>
    </font>
    <font>
      <b/>
      <sz val="9"/>
      <color indexed="8"/>
      <name val="Tahoma"/>
      <family val="2"/>
    </font>
    <font>
      <sz val="14"/>
      <name val="Arial"/>
      <family val="2"/>
    </font>
    <font>
      <sz val="8"/>
      <color indexed="81"/>
      <name val="Tahoma"/>
      <family val="2"/>
    </font>
    <font>
      <b/>
      <u/>
      <sz val="8"/>
      <color indexed="81"/>
      <name val="Tahoma"/>
      <family val="2"/>
    </font>
    <font>
      <b/>
      <sz val="11"/>
      <name val="Calibri"/>
      <family val="2"/>
    </font>
    <font>
      <b/>
      <i/>
      <sz val="11"/>
      <name val="Calibri"/>
      <family val="2"/>
    </font>
    <font>
      <b/>
      <sz val="16"/>
      <name val="Arial"/>
      <family val="2"/>
    </font>
    <font>
      <b/>
      <sz val="11"/>
      <color theme="1"/>
      <name val="Calibri"/>
      <family val="2"/>
      <scheme val="minor"/>
    </font>
    <font>
      <b/>
      <strike/>
      <sz val="8"/>
      <name val="Arial"/>
      <family val="2"/>
    </font>
    <font>
      <i/>
      <strike/>
      <sz val="8"/>
      <name val="Arial"/>
      <family val="2"/>
    </font>
    <font>
      <strike/>
      <sz val="8"/>
      <name val="Arial"/>
      <family val="2"/>
    </font>
    <font>
      <strike/>
      <sz val="9"/>
      <name val="Arial"/>
      <family val="2"/>
    </font>
    <font>
      <strike/>
      <sz val="10"/>
      <name val="Arial"/>
      <family val="2"/>
    </font>
    <font>
      <i/>
      <strike/>
      <u/>
      <sz val="7"/>
      <name val="Arial"/>
      <family val="2"/>
    </font>
    <font>
      <i/>
      <strike/>
      <sz val="10"/>
      <name val="Arial"/>
      <family val="2"/>
    </font>
    <font>
      <b/>
      <strike/>
      <sz val="10"/>
      <name val="Arial"/>
      <family val="2"/>
    </font>
    <font>
      <b/>
      <strike/>
      <sz val="9"/>
      <color theme="1"/>
      <name val="Arial"/>
      <family val="2"/>
    </font>
  </fonts>
  <fills count="25">
    <fill>
      <patternFill patternType="none"/>
    </fill>
    <fill>
      <patternFill patternType="gray125"/>
    </fill>
    <fill>
      <patternFill patternType="solid">
        <fgColor rgb="FFFFFFCC"/>
        <bgColor rgb="FFFDEADA"/>
      </patternFill>
    </fill>
    <fill>
      <patternFill patternType="solid">
        <fgColor rgb="FFCCFFCC"/>
        <bgColor rgb="FFCCFFFF"/>
      </patternFill>
    </fill>
    <fill>
      <patternFill patternType="solid">
        <fgColor rgb="FFFFCCCC"/>
        <bgColor rgb="FFDDDDDD"/>
      </patternFill>
    </fill>
    <fill>
      <patternFill patternType="solid">
        <fgColor rgb="FFCC0000"/>
        <bgColor rgb="FFFF0000"/>
      </patternFill>
    </fill>
    <fill>
      <patternFill patternType="solid">
        <fgColor rgb="FF000000"/>
        <bgColor rgb="FF003300"/>
      </patternFill>
    </fill>
    <fill>
      <patternFill patternType="solid">
        <fgColor rgb="FF808080"/>
        <bgColor rgb="FF666699"/>
      </patternFill>
    </fill>
    <fill>
      <patternFill patternType="solid">
        <fgColor rgb="FFDDDDDD"/>
        <bgColor rgb="FFCCCCFF"/>
      </patternFill>
    </fill>
    <fill>
      <patternFill patternType="solid">
        <fgColor rgb="FFBFBFBF"/>
        <bgColor rgb="FFC0C0C0"/>
      </patternFill>
    </fill>
    <fill>
      <patternFill patternType="solid">
        <fgColor rgb="FFC0C0C0"/>
        <bgColor rgb="FFBFBFBF"/>
      </patternFill>
    </fill>
    <fill>
      <patternFill patternType="solid">
        <fgColor rgb="FFFFCC00"/>
        <bgColor rgb="FFFFFF00"/>
      </patternFill>
    </fill>
    <fill>
      <patternFill patternType="solid">
        <fgColor rgb="FF00CCFF"/>
        <bgColor rgb="FF33CCCC"/>
      </patternFill>
    </fill>
    <fill>
      <patternFill patternType="solid">
        <fgColor rgb="FFCC99FF"/>
        <bgColor rgb="FF9999FF"/>
      </patternFill>
    </fill>
    <fill>
      <patternFill patternType="solid">
        <fgColor rgb="FF99CCFF"/>
        <bgColor rgb="FFCCCCFF"/>
      </patternFill>
    </fill>
    <fill>
      <patternFill patternType="solid">
        <fgColor rgb="FFCCCCFF"/>
        <bgColor rgb="FFDDDDDD"/>
      </patternFill>
    </fill>
    <fill>
      <patternFill patternType="solid">
        <fgColor rgb="FFFFFFFF"/>
        <bgColor rgb="FFFFFFCC"/>
      </patternFill>
    </fill>
    <fill>
      <patternFill patternType="solid">
        <fgColor rgb="FF92D050"/>
        <bgColor indexed="64"/>
      </patternFill>
    </fill>
    <fill>
      <patternFill patternType="solid">
        <fgColor rgb="FF99CCFF"/>
        <bgColor rgb="FF33CCCC"/>
      </patternFill>
    </fill>
    <fill>
      <patternFill patternType="solid">
        <fgColor rgb="FFFFC000"/>
        <bgColor indexed="64"/>
      </patternFill>
    </fill>
    <fill>
      <patternFill patternType="solid">
        <fgColor rgb="FFFFFF00"/>
        <bgColor indexed="64"/>
      </patternFill>
    </fill>
    <fill>
      <patternFill patternType="solid">
        <fgColor rgb="FFFFFF00"/>
        <bgColor rgb="FF33CCCC"/>
      </patternFill>
    </fill>
    <fill>
      <patternFill patternType="solid">
        <fgColor rgb="FFFFFF00"/>
        <bgColor rgb="FFCCCCFF"/>
      </patternFill>
    </fill>
    <fill>
      <patternFill patternType="solid">
        <fgColor rgb="FFFFFF00"/>
        <bgColor rgb="FFBFBFBF"/>
      </patternFill>
    </fill>
    <fill>
      <patternFill patternType="solid">
        <fgColor theme="7" tint="0.79998168889431442"/>
        <bgColor indexed="64"/>
      </patternFill>
    </fill>
  </fills>
  <borders count="77">
    <border>
      <left/>
      <right/>
      <top/>
      <bottom/>
      <diagonal/>
    </border>
    <border>
      <left style="thin">
        <color rgb="FF808080"/>
      </left>
      <right style="thin">
        <color rgb="FF808080"/>
      </right>
      <top style="thin">
        <color rgb="FF808080"/>
      </top>
      <bottom style="thin">
        <color rgb="FF80808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top/>
      <bottom/>
      <diagonal/>
    </border>
    <border>
      <left style="thick">
        <color rgb="FFFFCC00"/>
      </left>
      <right style="thick">
        <color rgb="FFFFCC00"/>
      </right>
      <top style="thick">
        <color rgb="FFFFCC00"/>
      </top>
      <bottom style="thick">
        <color rgb="FFFFCC00"/>
      </bottom>
      <diagonal/>
    </border>
    <border>
      <left style="thick">
        <color rgb="FF00CCFF"/>
      </left>
      <right style="thick">
        <color rgb="FF00CCFF"/>
      </right>
      <top style="thick">
        <color rgb="FF00CCFF"/>
      </top>
      <bottom style="thick">
        <color rgb="FF00CCFF"/>
      </bottom>
      <diagonal/>
    </border>
    <border>
      <left style="thick">
        <color rgb="FFCC99FF"/>
      </left>
      <right/>
      <top style="thick">
        <color rgb="FFCC99FF"/>
      </top>
      <bottom style="thick">
        <color rgb="FFCC99FF"/>
      </bottom>
      <diagonal/>
    </border>
    <border>
      <left/>
      <right/>
      <top style="thick">
        <color rgb="FFCC99FF"/>
      </top>
      <bottom style="thick">
        <color rgb="FFCC99FF"/>
      </bottom>
      <diagonal/>
    </border>
    <border>
      <left/>
      <right style="thick">
        <color rgb="FFCC99FF"/>
      </right>
      <top style="thick">
        <color rgb="FFCC99FF"/>
      </top>
      <bottom style="thick">
        <color rgb="FFCC99FF"/>
      </bottom>
      <diagonal/>
    </border>
    <border>
      <left/>
      <right style="thick">
        <color rgb="FF00CCFF"/>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right style="hair">
        <color auto="1"/>
      </right>
      <top/>
      <bottom/>
      <diagonal/>
    </border>
    <border>
      <left style="hair">
        <color auto="1"/>
      </left>
      <right style="hair">
        <color auto="1"/>
      </right>
      <top/>
      <bottom/>
      <diagonal/>
    </border>
    <border>
      <left/>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hair">
        <color auto="1"/>
      </left>
      <right/>
      <top/>
      <bottom style="hair">
        <color auto="1"/>
      </bottom>
      <diagonal/>
    </border>
    <border>
      <left/>
      <right/>
      <top style="hair">
        <color auto="1"/>
      </top>
      <bottom style="hair">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thick">
        <color rgb="FF00CCFF"/>
      </left>
      <right/>
      <top style="thick">
        <color rgb="FF00CCFF"/>
      </top>
      <bottom style="thick">
        <color rgb="FF00CCFF"/>
      </bottom>
      <diagonal/>
    </border>
    <border>
      <left/>
      <right/>
      <top style="thick">
        <color rgb="FF00CCFF"/>
      </top>
      <bottom style="thick">
        <color rgb="FF00CCFF"/>
      </bottom>
      <diagonal/>
    </border>
    <border>
      <left/>
      <right style="thick">
        <color rgb="FF00CCFF"/>
      </right>
      <top style="thick">
        <color rgb="FF00CCFF"/>
      </top>
      <bottom style="thick">
        <color rgb="FF00CCFF"/>
      </bottom>
      <diagonal/>
    </border>
    <border>
      <left style="thick">
        <color rgb="FFCC99FF"/>
      </left>
      <right/>
      <top style="thick">
        <color rgb="FFCC99FF"/>
      </top>
      <bottom/>
      <diagonal/>
    </border>
    <border>
      <left/>
      <right style="thick">
        <color rgb="FFCC99FF"/>
      </right>
      <top style="thick">
        <color rgb="FFCC99FF"/>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ck">
        <color rgb="FFCC99FF"/>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bottom style="thin">
        <color auto="1"/>
      </bottom>
      <diagonal/>
    </border>
  </borders>
  <cellStyleXfs count="23">
    <xf numFmtId="0" fontId="0" fillId="0" borderId="0"/>
    <xf numFmtId="164" fontId="45" fillId="0" borderId="0" applyBorder="0" applyProtection="0"/>
    <xf numFmtId="0" fontId="1" fillId="0" borderId="0" applyBorder="0" applyProtection="0"/>
    <xf numFmtId="0" fontId="2" fillId="0" borderId="0" applyBorder="0" applyProtection="0"/>
    <xf numFmtId="0" fontId="3" fillId="0" borderId="0" applyBorder="0" applyProtection="0"/>
    <xf numFmtId="0" fontId="45" fillId="0" borderId="0" applyBorder="0" applyProtection="0"/>
    <xf numFmtId="0" fontId="4" fillId="2" borderId="1" applyProtection="0"/>
    <xf numFmtId="0" fontId="5" fillId="0" borderId="0" applyBorder="0" applyProtection="0"/>
    <xf numFmtId="0" fontId="6" fillId="0" borderId="0" applyBorder="0" applyProtection="0"/>
    <xf numFmtId="0" fontId="45" fillId="0" borderId="0" applyBorder="0" applyProtection="0"/>
    <xf numFmtId="0" fontId="7" fillId="3" borderId="0" applyBorder="0" applyProtection="0"/>
    <xf numFmtId="0" fontId="8" fillId="2" borderId="0" applyBorder="0" applyProtection="0"/>
    <xf numFmtId="0" fontId="9" fillId="4" borderId="0" applyBorder="0" applyProtection="0"/>
    <xf numFmtId="0" fontId="9" fillId="0" borderId="0" applyBorder="0" applyProtection="0"/>
    <xf numFmtId="0" fontId="10" fillId="5" borderId="0" applyBorder="0" applyProtection="0"/>
    <xf numFmtId="0" fontId="11" fillId="0" borderId="0" applyBorder="0" applyProtection="0"/>
    <xf numFmtId="0" fontId="12" fillId="6" borderId="0" applyBorder="0" applyProtection="0"/>
    <xf numFmtId="0" fontId="12" fillId="7" borderId="0" applyBorder="0" applyProtection="0"/>
    <xf numFmtId="0" fontId="11" fillId="8" borderId="0" applyBorder="0" applyProtection="0"/>
    <xf numFmtId="164" fontId="45" fillId="0" borderId="0" applyBorder="0" applyProtection="0"/>
    <xf numFmtId="0" fontId="45" fillId="0" borderId="0"/>
    <xf numFmtId="0" fontId="13" fillId="0" borderId="0" applyBorder="0" applyProtection="0"/>
    <xf numFmtId="43" fontId="45" fillId="0" borderId="0" applyFont="0" applyFill="0" applyBorder="0" applyAlignment="0" applyProtection="0"/>
  </cellStyleXfs>
  <cellXfs count="435">
    <xf numFmtId="0" fontId="0" fillId="0" borderId="0" xfId="0"/>
    <xf numFmtId="0" fontId="14" fillId="9" borderId="0" xfId="0" applyFont="1" applyFill="1"/>
    <xf numFmtId="0" fontId="0" fillId="9" borderId="0" xfId="0" applyFill="1"/>
    <xf numFmtId="0" fontId="0" fillId="10" borderId="0" xfId="0" applyFill="1" applyAlignment="1">
      <alignment horizontal="left"/>
    </xf>
    <xf numFmtId="0" fontId="0" fillId="10" borderId="0" xfId="0" applyFill="1"/>
    <xf numFmtId="0" fontId="0" fillId="0" borderId="2" xfId="0" applyBorder="1"/>
    <xf numFmtId="0" fontId="0" fillId="0" borderId="3" xfId="0" applyBorder="1"/>
    <xf numFmtId="0" fontId="0" fillId="0" borderId="4" xfId="0" applyBorder="1"/>
    <xf numFmtId="0" fontId="0" fillId="0" borderId="6" xfId="0" applyBorder="1"/>
    <xf numFmtId="0" fontId="0" fillId="0" borderId="7" xfId="0" applyBorder="1"/>
    <xf numFmtId="0" fontId="17" fillId="0" borderId="6" xfId="0" applyFont="1" applyBorder="1"/>
    <xf numFmtId="49" fontId="0" fillId="0" borderId="6" xfId="0" applyNumberFormat="1" applyBorder="1"/>
    <xf numFmtId="0" fontId="0" fillId="0" borderId="7" xfId="0" applyBorder="1" applyAlignment="1">
      <alignment vertical="top" wrapText="1"/>
    </xf>
    <xf numFmtId="0" fontId="18" fillId="0" borderId="0" xfId="0" applyFont="1" applyAlignment="1">
      <alignment horizontal="left" vertical="top" wrapText="1"/>
    </xf>
    <xf numFmtId="0" fontId="18" fillId="0" borderId="7" xfId="0" applyFont="1" applyBorder="1" applyAlignment="1">
      <alignment horizontal="left" vertical="top" wrapText="1"/>
    </xf>
    <xf numFmtId="0" fontId="19" fillId="10" borderId="6" xfId="0" applyFont="1" applyFill="1" applyBorder="1"/>
    <xf numFmtId="0" fontId="19" fillId="10" borderId="0" xfId="0" applyFont="1" applyFill="1"/>
    <xf numFmtId="0" fontId="19" fillId="10" borderId="7" xfId="0" applyFont="1" applyFill="1" applyBorder="1"/>
    <xf numFmtId="0" fontId="22" fillId="10" borderId="0" xfId="0" applyFont="1" applyFill="1"/>
    <xf numFmtId="0" fontId="0" fillId="0" borderId="0" xfId="0" applyAlignment="1">
      <alignment horizontal="left"/>
    </xf>
    <xf numFmtId="0" fontId="0" fillId="11" borderId="0" xfId="0" applyFill="1"/>
    <xf numFmtId="0" fontId="16" fillId="11" borderId="0" xfId="0" applyFont="1" applyFill="1"/>
    <xf numFmtId="0" fontId="23" fillId="11" borderId="0" xfId="0" applyFont="1" applyFill="1"/>
    <xf numFmtId="0" fontId="0" fillId="11" borderId="0" xfId="0" applyFill="1" applyAlignment="1">
      <alignment horizontal="left" indent="1"/>
    </xf>
    <xf numFmtId="0" fontId="12" fillId="0" borderId="0" xfId="0" applyFont="1"/>
    <xf numFmtId="0" fontId="0" fillId="11" borderId="0" xfId="0" applyFill="1" applyAlignment="1">
      <alignment horizontal="left"/>
    </xf>
    <xf numFmtId="0" fontId="0" fillId="6" borderId="0" xfId="0" applyFill="1"/>
    <xf numFmtId="0" fontId="0" fillId="6" borderId="0" xfId="0" applyFill="1" applyAlignment="1">
      <alignment horizontal="center"/>
    </xf>
    <xf numFmtId="0" fontId="0" fillId="0" borderId="0" xfId="0" applyAlignment="1">
      <alignment horizontal="center"/>
    </xf>
    <xf numFmtId="0" fontId="0" fillId="12" borderId="0" xfId="0" applyFill="1"/>
    <xf numFmtId="0" fontId="23" fillId="12" borderId="0" xfId="0" applyFont="1" applyFill="1"/>
    <xf numFmtId="0" fontId="0" fillId="13" borderId="0" xfId="0" applyFill="1"/>
    <xf numFmtId="0" fontId="23" fillId="13" borderId="0" xfId="0" applyFont="1" applyFill="1"/>
    <xf numFmtId="0" fontId="0" fillId="12" borderId="0" xfId="0" applyFill="1" applyAlignment="1">
      <alignment horizontal="left"/>
    </xf>
    <xf numFmtId="0" fontId="0" fillId="13" borderId="0" xfId="0" applyFill="1" applyAlignment="1">
      <alignment horizontal="left"/>
    </xf>
    <xf numFmtId="0" fontId="23" fillId="13" borderId="14" xfId="0" applyFont="1" applyFill="1" applyBorder="1"/>
    <xf numFmtId="0" fontId="0" fillId="13" borderId="15" xfId="0" applyFill="1" applyBorder="1"/>
    <xf numFmtId="0" fontId="0" fillId="13" borderId="16" xfId="0" applyFill="1" applyBorder="1"/>
    <xf numFmtId="0" fontId="0" fillId="12" borderId="0" xfId="0" applyFill="1" applyAlignment="1">
      <alignment horizontal="right"/>
    </xf>
    <xf numFmtId="0" fontId="0" fillId="13" borderId="15" xfId="0" applyFill="1" applyBorder="1" applyAlignment="1">
      <alignment horizontal="right"/>
    </xf>
    <xf numFmtId="168" fontId="0" fillId="12" borderId="0" xfId="0" applyNumberFormat="1" applyFill="1" applyAlignment="1">
      <alignment horizontal="center"/>
    </xf>
    <xf numFmtId="168" fontId="0" fillId="0" borderId="0" xfId="0" applyNumberFormat="1" applyAlignment="1">
      <alignment horizontal="center"/>
    </xf>
    <xf numFmtId="168" fontId="0" fillId="13" borderId="0" xfId="0" applyNumberFormat="1" applyFill="1" applyAlignment="1">
      <alignment horizontal="center"/>
    </xf>
    <xf numFmtId="164" fontId="0" fillId="12" borderId="0" xfId="0" applyNumberFormat="1" applyFill="1" applyAlignment="1">
      <alignment horizontal="center"/>
    </xf>
    <xf numFmtId="164" fontId="0" fillId="0" borderId="0" xfId="0" applyNumberFormat="1" applyAlignment="1">
      <alignment horizontal="center"/>
    </xf>
    <xf numFmtId="164" fontId="0" fillId="13" borderId="0" xfId="0" applyNumberFormat="1" applyFill="1" applyAlignment="1">
      <alignment horizontal="center"/>
    </xf>
    <xf numFmtId="0" fontId="0" fillId="12" borderId="0" xfId="0" applyFill="1" applyAlignment="1">
      <alignment horizontal="center"/>
    </xf>
    <xf numFmtId="0" fontId="0" fillId="13" borderId="0" xfId="0" applyFill="1" applyAlignment="1">
      <alignment horizontal="center"/>
    </xf>
    <xf numFmtId="0" fontId="0" fillId="13" borderId="15" xfId="0" applyFill="1" applyBorder="1" applyAlignment="1">
      <alignment horizontal="center"/>
    </xf>
    <xf numFmtId="0" fontId="0" fillId="13" borderId="16" xfId="0" applyFill="1" applyBorder="1" applyAlignment="1">
      <alignment horizontal="center"/>
    </xf>
    <xf numFmtId="0" fontId="19" fillId="0" borderId="0" xfId="0" applyFont="1" applyAlignment="1">
      <alignment vertical="center"/>
    </xf>
    <xf numFmtId="0" fontId="0" fillId="0" borderId="0" xfId="0" applyAlignment="1">
      <alignment vertical="center"/>
    </xf>
    <xf numFmtId="0" fontId="26" fillId="10" borderId="0" xfId="0" applyFont="1" applyFill="1" applyAlignment="1">
      <alignment vertical="center"/>
    </xf>
    <xf numFmtId="0" fontId="0" fillId="10" borderId="0" xfId="0" applyFill="1" applyAlignment="1">
      <alignment vertical="center"/>
    </xf>
    <xf numFmtId="0" fontId="0" fillId="10" borderId="0" xfId="0" applyFill="1" applyAlignment="1">
      <alignment horizontal="left" vertical="center"/>
    </xf>
    <xf numFmtId="0" fontId="0" fillId="0" borderId="0" xfId="0" applyAlignment="1">
      <alignment horizontal="center" vertical="center"/>
    </xf>
    <xf numFmtId="0" fontId="27" fillId="0" borderId="0" xfId="0" applyFont="1" applyAlignment="1">
      <alignment vertical="center"/>
    </xf>
    <xf numFmtId="0" fontId="16"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xf>
    <xf numFmtId="49" fontId="16" fillId="0" borderId="0" xfId="0" applyNumberFormat="1" applyFont="1" applyAlignment="1">
      <alignment vertical="center"/>
    </xf>
    <xf numFmtId="0" fontId="28" fillId="0" borderId="0" xfId="0" applyFont="1"/>
    <xf numFmtId="49" fontId="0" fillId="0" borderId="0" xfId="0" applyNumberFormat="1" applyAlignment="1">
      <alignment vertical="center"/>
    </xf>
    <xf numFmtId="0" fontId="30" fillId="0" borderId="0" xfId="0" applyFont="1"/>
    <xf numFmtId="0" fontId="31" fillId="0" borderId="19" xfId="0" applyFont="1" applyBorder="1" applyAlignment="1">
      <alignment vertical="center"/>
    </xf>
    <xf numFmtId="0" fontId="16" fillId="0" borderId="20" xfId="0" applyFont="1" applyBorder="1" applyAlignment="1">
      <alignment vertical="center"/>
    </xf>
    <xf numFmtId="0" fontId="16" fillId="0" borderId="21" xfId="0" applyFont="1" applyBorder="1" applyAlignment="1">
      <alignment vertical="center"/>
    </xf>
    <xf numFmtId="0" fontId="26" fillId="0" borderId="0" xfId="0" applyFont="1" applyAlignment="1">
      <alignment vertical="center"/>
    </xf>
    <xf numFmtId="0" fontId="0" fillId="0" borderId="11" xfId="0" applyBorder="1" applyAlignment="1">
      <alignment vertical="center"/>
    </xf>
    <xf numFmtId="0" fontId="0" fillId="0" borderId="23" xfId="0" applyBorder="1" applyAlignment="1">
      <alignment vertical="center"/>
    </xf>
    <xf numFmtId="0" fontId="32" fillId="0" borderId="11" xfId="0" applyFont="1" applyBorder="1" applyAlignment="1">
      <alignment vertical="center"/>
    </xf>
    <xf numFmtId="0" fontId="26" fillId="0" borderId="23" xfId="0" applyFont="1" applyBorder="1" applyAlignment="1">
      <alignment vertical="center"/>
    </xf>
    <xf numFmtId="49" fontId="32" fillId="0" borderId="11" xfId="0" applyNumberFormat="1" applyFont="1" applyBorder="1" applyAlignment="1">
      <alignment vertical="center"/>
    </xf>
    <xf numFmtId="49" fontId="0" fillId="0" borderId="11" xfId="0" applyNumberFormat="1" applyBorder="1" applyAlignment="1">
      <alignment vertical="center"/>
    </xf>
    <xf numFmtId="0" fontId="0" fillId="0" borderId="0" xfId="0" applyAlignment="1">
      <alignment vertical="center" wrapText="1"/>
    </xf>
    <xf numFmtId="0" fontId="0" fillId="0" borderId="23" xfId="0" applyBorder="1" applyAlignment="1">
      <alignment vertical="center" wrapText="1"/>
    </xf>
    <xf numFmtId="49" fontId="34" fillId="0" borderId="11" xfId="0" applyNumberFormat="1" applyFont="1" applyBorder="1" applyAlignment="1">
      <alignment vertical="center"/>
    </xf>
    <xf numFmtId="49" fontId="34" fillId="0" borderId="0" xfId="0" applyNumberFormat="1" applyFont="1" applyAlignment="1">
      <alignment horizontal="left" vertical="center"/>
    </xf>
    <xf numFmtId="49" fontId="0" fillId="0" borderId="23" xfId="0" applyNumberFormat="1" applyBorder="1" applyAlignment="1">
      <alignment vertical="center"/>
    </xf>
    <xf numFmtId="0" fontId="35" fillId="0" borderId="0" xfId="0" applyFont="1" applyAlignment="1">
      <alignment horizontal="left" vertical="center"/>
    </xf>
    <xf numFmtId="0" fontId="35" fillId="0" borderId="0" xfId="0" applyFont="1" applyAlignment="1">
      <alignment vertical="center"/>
    </xf>
    <xf numFmtId="49" fontId="0" fillId="0" borderId="11" xfId="0" applyNumberFormat="1" applyBorder="1" applyAlignment="1">
      <alignment vertical="center" wrapText="1"/>
    </xf>
    <xf numFmtId="49" fontId="0" fillId="0" borderId="0" xfId="0" applyNumberFormat="1" applyAlignment="1">
      <alignment vertical="center" wrapText="1"/>
    </xf>
    <xf numFmtId="49" fontId="0" fillId="0" borderId="23" xfId="0" applyNumberFormat="1" applyBorder="1" applyAlignment="1">
      <alignment vertical="center" wrapText="1"/>
    </xf>
    <xf numFmtId="14" fontId="19" fillId="0" borderId="0" xfId="0" applyNumberFormat="1" applyFont="1" applyAlignment="1">
      <alignment vertical="center"/>
    </xf>
    <xf numFmtId="0" fontId="31" fillId="0" borderId="11" xfId="0" applyFont="1" applyBorder="1" applyAlignment="1">
      <alignment vertical="center"/>
    </xf>
    <xf numFmtId="0" fontId="16" fillId="0" borderId="0" xfId="0" applyFont="1" applyAlignment="1">
      <alignment horizontal="left" vertical="center"/>
    </xf>
    <xf numFmtId="0" fontId="0" fillId="0" borderId="11" xfId="0" applyBorder="1" applyAlignment="1">
      <alignment vertical="center" wrapText="1"/>
    </xf>
    <xf numFmtId="49" fontId="16" fillId="0" borderId="23" xfId="0" applyNumberFormat="1" applyFont="1" applyBorder="1" applyAlignment="1">
      <alignment vertical="center"/>
    </xf>
    <xf numFmtId="49" fontId="15" fillId="0" borderId="0" xfId="0" applyNumberFormat="1" applyFont="1" applyAlignment="1">
      <alignment horizontal="center" vertical="center"/>
    </xf>
    <xf numFmtId="0" fontId="39" fillId="0" borderId="0" xfId="0" applyFont="1" applyAlignment="1">
      <alignment vertical="center"/>
    </xf>
    <xf numFmtId="0" fontId="40" fillId="0" borderId="0" xfId="0" applyFont="1" applyAlignment="1">
      <alignment horizontal="left" vertical="center"/>
    </xf>
    <xf numFmtId="0" fontId="0" fillId="0" borderId="0" xfId="0" applyAlignment="1">
      <alignment horizontal="justify" vertical="center" wrapText="1"/>
    </xf>
    <xf numFmtId="0" fontId="21" fillId="0" borderId="0" xfId="0" applyFont="1" applyAlignment="1">
      <alignment vertical="center"/>
    </xf>
    <xf numFmtId="0" fontId="41" fillId="0" borderId="18" xfId="0" applyFont="1" applyBorder="1" applyAlignment="1">
      <alignment horizontal="center" vertical="center" wrapText="1"/>
    </xf>
    <xf numFmtId="172" fontId="0" fillId="0" borderId="18" xfId="0" applyNumberFormat="1" applyBorder="1" applyAlignment="1">
      <alignment horizontal="center" vertical="center" wrapText="1"/>
    </xf>
    <xf numFmtId="173" fontId="0" fillId="0" borderId="18" xfId="0" applyNumberFormat="1" applyBorder="1" applyAlignment="1">
      <alignment horizontal="center" vertical="center" wrapText="1"/>
    </xf>
    <xf numFmtId="175" fontId="0" fillId="0" borderId="18" xfId="0" applyNumberFormat="1" applyBorder="1" applyAlignment="1">
      <alignment horizontal="center" vertical="center" wrapText="1"/>
    </xf>
    <xf numFmtId="0" fontId="0" fillId="0" borderId="35" xfId="0" applyBorder="1" applyAlignment="1">
      <alignment horizontal="center" vertical="center" wrapText="1"/>
    </xf>
    <xf numFmtId="0" fontId="38" fillId="0" borderId="0" xfId="0" applyFont="1" applyAlignment="1">
      <alignment horizontal="left" vertical="center" wrapText="1"/>
    </xf>
    <xf numFmtId="172" fontId="0" fillId="0" borderId="38" xfId="0" applyNumberFormat="1" applyBorder="1" applyAlignment="1">
      <alignment horizontal="center" vertical="center" wrapText="1"/>
    </xf>
    <xf numFmtId="173" fontId="0" fillId="0" borderId="38" xfId="0" applyNumberFormat="1" applyBorder="1" applyAlignment="1">
      <alignment horizontal="center" vertical="center" wrapText="1"/>
    </xf>
    <xf numFmtId="175" fontId="0" fillId="0" borderId="38" xfId="0" applyNumberForma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vertical="center"/>
    </xf>
    <xf numFmtId="0" fontId="0" fillId="0" borderId="41" xfId="0" applyBorder="1" applyAlignment="1">
      <alignment vertical="center"/>
    </xf>
    <xf numFmtId="0" fontId="0" fillId="0" borderId="41" xfId="0" applyBorder="1" applyAlignment="1">
      <alignment horizontal="left" vertical="center"/>
    </xf>
    <xf numFmtId="0" fontId="16" fillId="0" borderId="41" xfId="0" applyFont="1" applyBorder="1" applyAlignment="1">
      <alignment vertical="center"/>
    </xf>
    <xf numFmtId="0" fontId="0" fillId="0" borderId="42" xfId="0" applyBorder="1" applyAlignment="1">
      <alignment vertical="center"/>
    </xf>
    <xf numFmtId="0" fontId="19" fillId="0" borderId="43" xfId="0" applyFont="1" applyBorder="1" applyAlignment="1">
      <alignment vertical="center"/>
    </xf>
    <xf numFmtId="0" fontId="16" fillId="0" borderId="43" xfId="0" applyFont="1" applyBorder="1" applyAlignment="1">
      <alignment horizontal="right" vertical="center"/>
    </xf>
    <xf numFmtId="176" fontId="16" fillId="0" borderId="44" xfId="0" applyNumberFormat="1" applyFont="1" applyBorder="1" applyAlignment="1">
      <alignment vertical="center"/>
    </xf>
    <xf numFmtId="176" fontId="16" fillId="0" borderId="0" xfId="0" applyNumberFormat="1" applyFont="1" applyAlignment="1">
      <alignment vertical="center"/>
    </xf>
    <xf numFmtId="0" fontId="16" fillId="0" borderId="0" xfId="0" applyFont="1" applyAlignment="1">
      <alignment horizontal="right" vertical="center"/>
    </xf>
    <xf numFmtId="176" fontId="16" fillId="0" borderId="0" xfId="0" applyNumberFormat="1" applyFont="1" applyAlignment="1">
      <alignment horizontal="left" vertical="center"/>
    </xf>
    <xf numFmtId="0" fontId="0" fillId="0" borderId="0" xfId="0" applyAlignment="1">
      <alignment horizontal="left" vertical="center"/>
    </xf>
    <xf numFmtId="0" fontId="0" fillId="0" borderId="43" xfId="0" applyBorder="1" applyAlignment="1">
      <alignment vertical="center"/>
    </xf>
    <xf numFmtId="0" fontId="0" fillId="0" borderId="46" xfId="0" applyBorder="1" applyAlignment="1">
      <alignment vertical="center"/>
    </xf>
    <xf numFmtId="0" fontId="0" fillId="0" borderId="28" xfId="0" applyBorder="1" applyAlignment="1">
      <alignment vertical="center"/>
    </xf>
    <xf numFmtId="0" fontId="0" fillId="0" borderId="28" xfId="0" applyBorder="1" applyAlignment="1">
      <alignment horizontal="left" vertical="center"/>
    </xf>
    <xf numFmtId="0" fontId="33" fillId="0" borderId="0" xfId="0" applyFont="1" applyAlignment="1">
      <alignment horizontal="center"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9" fillId="0" borderId="20" xfId="0" applyFont="1" applyBorder="1" applyAlignment="1">
      <alignment horizontal="left" vertical="center"/>
    </xf>
    <xf numFmtId="0" fontId="0" fillId="0" borderId="20" xfId="0" applyBorder="1" applyAlignment="1">
      <alignment horizontal="left" vertical="center"/>
    </xf>
    <xf numFmtId="0" fontId="29" fillId="0" borderId="21" xfId="0" applyFont="1" applyBorder="1" applyAlignment="1">
      <alignment horizontal="left" vertical="center"/>
    </xf>
    <xf numFmtId="0" fontId="29" fillId="0" borderId="0" xfId="0" applyFont="1" applyAlignment="1">
      <alignment horizontal="left" vertical="center"/>
    </xf>
    <xf numFmtId="0" fontId="0" fillId="0" borderId="20" xfId="0" applyBorder="1" applyAlignment="1">
      <alignment horizontal="center" vertical="center"/>
    </xf>
    <xf numFmtId="0" fontId="0" fillId="0" borderId="11" xfId="0" applyBorder="1" applyAlignment="1">
      <alignment horizontal="left" vertical="center"/>
    </xf>
    <xf numFmtId="0" fontId="0" fillId="0" borderId="23" xfId="0" applyBorder="1" applyAlignment="1">
      <alignment horizontal="left" vertical="center"/>
    </xf>
    <xf numFmtId="171" fontId="16" fillId="0" borderId="23" xfId="0" applyNumberFormat="1" applyFont="1" applyBorder="1" applyAlignment="1">
      <alignment horizontal="right" vertical="center"/>
    </xf>
    <xf numFmtId="0" fontId="0" fillId="0" borderId="47" xfId="0" applyBorder="1" applyAlignment="1">
      <alignment horizontal="left" vertical="center"/>
    </xf>
    <xf numFmtId="0" fontId="0" fillId="0" borderId="25" xfId="0" applyBorder="1" applyAlignment="1">
      <alignment horizontal="left" vertical="center"/>
    </xf>
    <xf numFmtId="0" fontId="0" fillId="0" borderId="25" xfId="0" applyBorder="1" applyAlignment="1">
      <alignment horizontal="right" vertical="center"/>
    </xf>
    <xf numFmtId="0" fontId="27" fillId="0" borderId="25" xfId="0" applyFont="1" applyBorder="1" applyAlignment="1">
      <alignment horizontal="left" vertical="center"/>
    </xf>
    <xf numFmtId="177" fontId="0" fillId="0" borderId="0" xfId="0" applyNumberFormat="1" applyAlignment="1">
      <alignment horizontal="left" vertical="center"/>
    </xf>
    <xf numFmtId="0" fontId="19" fillId="0" borderId="0" xfId="0" applyFont="1" applyAlignment="1">
      <alignment horizontal="left" vertical="center"/>
    </xf>
    <xf numFmtId="0" fontId="0" fillId="0" borderId="0" xfId="0" applyAlignment="1">
      <alignment horizontal="right" vertical="center"/>
    </xf>
    <xf numFmtId="176" fontId="16" fillId="0" borderId="18" xfId="0" applyNumberFormat="1" applyFont="1" applyBorder="1" applyAlignment="1">
      <alignment horizontal="right" vertical="center"/>
    </xf>
    <xf numFmtId="171" fontId="0" fillId="0" borderId="0" xfId="0" applyNumberFormat="1" applyAlignment="1">
      <alignment horizontal="right" vertical="center"/>
    </xf>
    <xf numFmtId="177" fontId="0" fillId="0" borderId="0" xfId="0" applyNumberFormat="1" applyAlignment="1">
      <alignment horizontal="center" vertical="center"/>
    </xf>
    <xf numFmtId="176" fontId="0" fillId="0" borderId="0" xfId="0" applyNumberFormat="1" applyAlignment="1">
      <alignment horizontal="right" vertical="center"/>
    </xf>
    <xf numFmtId="171" fontId="0" fillId="0" borderId="23" xfId="0" applyNumberFormat="1" applyBorder="1" applyAlignment="1">
      <alignment horizontal="right" vertical="center"/>
    </xf>
    <xf numFmtId="177" fontId="0" fillId="0" borderId="25" xfId="0" applyNumberFormat="1" applyBorder="1" applyAlignment="1">
      <alignment horizontal="right" vertical="center"/>
    </xf>
    <xf numFmtId="0" fontId="0" fillId="0" borderId="25" xfId="0" applyBorder="1" applyAlignment="1">
      <alignment horizontal="center" vertical="center"/>
    </xf>
    <xf numFmtId="177" fontId="0" fillId="0" borderId="27" xfId="0" applyNumberFormat="1" applyBorder="1" applyAlignment="1">
      <alignment horizontal="right" vertical="center"/>
    </xf>
    <xf numFmtId="0" fontId="19" fillId="0" borderId="47" xfId="0" applyFont="1" applyBorder="1" applyAlignment="1">
      <alignment horizontal="left" vertical="center"/>
    </xf>
    <xf numFmtId="0" fontId="19" fillId="0" borderId="25" xfId="0" applyFont="1" applyBorder="1" applyAlignment="1">
      <alignment horizontal="left" vertical="center"/>
    </xf>
    <xf numFmtId="0" fontId="27" fillId="0" borderId="25" xfId="0" applyFont="1" applyBorder="1" applyAlignment="1">
      <alignment horizontal="right" vertical="center"/>
    </xf>
    <xf numFmtId="0" fontId="29" fillId="0" borderId="20" xfId="0" applyFont="1" applyBorder="1" applyAlignment="1">
      <alignment horizontal="center" vertical="center"/>
    </xf>
    <xf numFmtId="177" fontId="0" fillId="0" borderId="23" xfId="0" applyNumberFormat="1" applyBorder="1" applyAlignment="1">
      <alignment horizontal="left" vertical="center"/>
    </xf>
    <xf numFmtId="0" fontId="0" fillId="0" borderId="32" xfId="0" applyBorder="1" applyAlignment="1">
      <alignment horizontal="left" vertical="center"/>
    </xf>
    <xf numFmtId="0" fontId="19" fillId="0" borderId="48" xfId="0" applyFont="1" applyBorder="1" applyAlignment="1">
      <alignment horizontal="left" vertical="center"/>
    </xf>
    <xf numFmtId="0" fontId="0" fillId="0" borderId="48" xfId="0" applyBorder="1" applyAlignment="1">
      <alignment horizontal="left" vertical="center"/>
    </xf>
    <xf numFmtId="0" fontId="27" fillId="0" borderId="48" xfId="0" applyFont="1" applyBorder="1" applyAlignment="1">
      <alignment vertical="center"/>
    </xf>
    <xf numFmtId="0" fontId="27" fillId="0" borderId="48" xfId="0" applyFont="1" applyBorder="1" applyAlignment="1">
      <alignment horizontal="right" vertical="center"/>
    </xf>
    <xf numFmtId="176" fontId="16" fillId="0" borderId="0" xfId="0" applyNumberFormat="1" applyFont="1" applyAlignment="1">
      <alignment horizontal="right" vertical="center"/>
    </xf>
    <xf numFmtId="171" fontId="16" fillId="0" borderId="0" xfId="0" applyNumberFormat="1" applyFont="1" applyAlignment="1">
      <alignment horizontal="right" vertical="center"/>
    </xf>
    <xf numFmtId="179" fontId="0" fillId="0" borderId="0" xfId="0" applyNumberFormat="1" applyAlignment="1">
      <alignment vertical="center"/>
    </xf>
    <xf numFmtId="0" fontId="0" fillId="0" borderId="23" xfId="0" applyBorder="1" applyAlignment="1">
      <alignment horizontal="right" vertical="center"/>
    </xf>
    <xf numFmtId="176" fontId="16" fillId="0" borderId="25" xfId="0" applyNumberFormat="1" applyFont="1" applyBorder="1" applyAlignment="1">
      <alignment horizontal="right" vertical="center"/>
    </xf>
    <xf numFmtId="177" fontId="0" fillId="0" borderId="25" xfId="0" applyNumberFormat="1" applyBorder="1" applyAlignment="1">
      <alignment horizontal="left" vertical="center"/>
    </xf>
    <xf numFmtId="49" fontId="0" fillId="0" borderId="0" xfId="0" applyNumberFormat="1" applyAlignment="1">
      <alignment horizontal="left" vertical="center"/>
    </xf>
    <xf numFmtId="0" fontId="0" fillId="16" borderId="40" xfId="0" applyFill="1" applyBorder="1"/>
    <xf numFmtId="0" fontId="0" fillId="16" borderId="41" xfId="0" applyFill="1" applyBorder="1" applyAlignment="1">
      <alignment vertical="center"/>
    </xf>
    <xf numFmtId="176" fontId="0" fillId="0" borderId="48" xfId="0" applyNumberFormat="1" applyBorder="1" applyAlignment="1">
      <alignment horizontal="right" vertical="center"/>
    </xf>
    <xf numFmtId="171" fontId="0" fillId="0" borderId="48" xfId="0" applyNumberFormat="1" applyBorder="1" applyAlignment="1">
      <alignment horizontal="right" vertical="center"/>
    </xf>
    <xf numFmtId="0" fontId="0" fillId="0" borderId="48" xfId="0" applyBorder="1" applyAlignment="1">
      <alignment horizontal="center" vertical="center"/>
    </xf>
    <xf numFmtId="0" fontId="0" fillId="16" borderId="43" xfId="0" applyFill="1" applyBorder="1" applyAlignment="1">
      <alignment horizontal="left" vertical="center"/>
    </xf>
    <xf numFmtId="0" fontId="0" fillId="16" borderId="0" xfId="0" applyFill="1" applyAlignment="1">
      <alignment horizontal="left" vertical="center"/>
    </xf>
    <xf numFmtId="0" fontId="0" fillId="16" borderId="49" xfId="0" applyFill="1" applyBorder="1" applyAlignment="1">
      <alignment horizontal="left" vertical="center"/>
    </xf>
    <xf numFmtId="0" fontId="29" fillId="0" borderId="20" xfId="0" applyFont="1" applyBorder="1" applyAlignment="1">
      <alignment horizontal="right" vertical="center"/>
    </xf>
    <xf numFmtId="0" fontId="0" fillId="16" borderId="43" xfId="0" applyFill="1" applyBorder="1" applyAlignment="1">
      <alignment vertical="center"/>
    </xf>
    <xf numFmtId="0" fontId="0" fillId="16" borderId="0" xfId="0" applyFill="1" applyAlignment="1">
      <alignment vertical="center"/>
    </xf>
    <xf numFmtId="176" fontId="16" fillId="0" borderId="25" xfId="0" applyNumberFormat="1" applyFont="1" applyBorder="1" applyAlignment="1">
      <alignment horizontal="left" vertical="center"/>
    </xf>
    <xf numFmtId="49" fontId="0" fillId="0" borderId="19" xfId="0" applyNumberFormat="1" applyBorder="1" applyAlignment="1">
      <alignment vertical="center"/>
    </xf>
    <xf numFmtId="49" fontId="0" fillId="0" borderId="20" xfId="0" applyNumberFormat="1" applyBorder="1" applyAlignment="1">
      <alignment vertical="center"/>
    </xf>
    <xf numFmtId="49" fontId="0" fillId="0" borderId="21" xfId="0" applyNumberFormat="1" applyBorder="1" applyAlignment="1">
      <alignment vertical="center"/>
    </xf>
    <xf numFmtId="0" fontId="16" fillId="16" borderId="43" xfId="0" applyFont="1" applyFill="1" applyBorder="1" applyAlignment="1">
      <alignment vertical="center" wrapText="1"/>
    </xf>
    <xf numFmtId="0" fontId="16" fillId="16" borderId="0" xfId="0" applyFont="1" applyFill="1" applyAlignment="1">
      <alignment vertical="center" wrapText="1"/>
    </xf>
    <xf numFmtId="0" fontId="0" fillId="16" borderId="49" xfId="0" applyFill="1" applyBorder="1" applyAlignment="1">
      <alignment vertical="center"/>
    </xf>
    <xf numFmtId="0" fontId="0" fillId="16" borderId="43" xfId="0" applyFill="1" applyBorder="1"/>
    <xf numFmtId="0" fontId="0" fillId="0" borderId="19" xfId="0" applyBorder="1" applyAlignment="1">
      <alignment horizontal="left" vertical="center"/>
    </xf>
    <xf numFmtId="0" fontId="0" fillId="0" borderId="20" xfId="0" applyBorder="1" applyAlignment="1">
      <alignment vertical="center"/>
    </xf>
    <xf numFmtId="176" fontId="16" fillId="0" borderId="20" xfId="0" applyNumberFormat="1" applyFont="1" applyBorder="1" applyAlignment="1">
      <alignment horizontal="left" vertical="center"/>
    </xf>
    <xf numFmtId="0" fontId="27" fillId="0" borderId="50" xfId="0" applyFont="1" applyBorder="1" applyAlignment="1">
      <alignment horizontal="left" vertical="center"/>
    </xf>
    <xf numFmtId="0" fontId="0" fillId="0" borderId="51" xfId="0" applyBorder="1" applyAlignment="1">
      <alignment horizontal="left" vertical="center"/>
    </xf>
    <xf numFmtId="0" fontId="0" fillId="16" borderId="46" xfId="0" applyFill="1" applyBorder="1" applyAlignment="1">
      <alignment vertical="center"/>
    </xf>
    <xf numFmtId="0" fontId="0" fillId="16" borderId="28" xfId="0" applyFill="1" applyBorder="1" applyAlignment="1">
      <alignment vertical="center"/>
    </xf>
    <xf numFmtId="0" fontId="44" fillId="0" borderId="0" xfId="0" applyFont="1" applyAlignment="1">
      <alignment horizontal="left" vertical="center"/>
    </xf>
    <xf numFmtId="0" fontId="38" fillId="0" borderId="0" xfId="0" applyFont="1" applyAlignment="1">
      <alignment horizontal="left" vertical="center"/>
    </xf>
    <xf numFmtId="0" fontId="46" fillId="0" borderId="0" xfId="0" applyFont="1"/>
    <xf numFmtId="0" fontId="47" fillId="0" borderId="0" xfId="0" applyFont="1" applyAlignment="1">
      <alignment vertical="center"/>
    </xf>
    <xf numFmtId="4" fontId="0" fillId="0" borderId="18" xfId="0" applyNumberFormat="1" applyBorder="1" applyAlignment="1">
      <alignment horizontal="right" vertical="center"/>
    </xf>
    <xf numFmtId="174" fontId="0" fillId="0" borderId="0" xfId="0" applyNumberFormat="1" applyAlignment="1">
      <alignment vertical="center"/>
    </xf>
    <xf numFmtId="0" fontId="23" fillId="0" borderId="0" xfId="0" applyFont="1" applyAlignment="1">
      <alignment horizontal="center" vertical="center"/>
    </xf>
    <xf numFmtId="0" fontId="38" fillId="0" borderId="0" xfId="0" applyFont="1" applyAlignment="1">
      <alignment horizontal="right" vertical="center"/>
    </xf>
    <xf numFmtId="0" fontId="0" fillId="17" borderId="0" xfId="0" applyFill="1" applyAlignment="1">
      <alignment horizontal="left" vertical="center"/>
    </xf>
    <xf numFmtId="3" fontId="0" fillId="0" borderId="0" xfId="0" applyNumberFormat="1" applyAlignment="1">
      <alignment vertical="center"/>
    </xf>
    <xf numFmtId="0" fontId="23" fillId="0" borderId="0" xfId="0" applyFont="1" applyAlignment="1">
      <alignment horizontal="left" vertical="center"/>
    </xf>
    <xf numFmtId="0" fontId="0" fillId="19" borderId="55" xfId="0" applyFill="1" applyBorder="1"/>
    <xf numFmtId="0" fontId="0" fillId="19" borderId="56" xfId="0" applyFill="1" applyBorder="1"/>
    <xf numFmtId="0" fontId="0" fillId="0" borderId="57" xfId="0" applyBorder="1"/>
    <xf numFmtId="0" fontId="0" fillId="0" borderId="58" xfId="0" applyBorder="1"/>
    <xf numFmtId="0" fontId="16" fillId="19" borderId="54" xfId="0" applyFont="1" applyFill="1" applyBorder="1"/>
    <xf numFmtId="0" fontId="16" fillId="12" borderId="0" xfId="0" applyFont="1" applyFill="1" applyAlignment="1">
      <alignment horizontal="right"/>
    </xf>
    <xf numFmtId="0" fontId="16" fillId="13" borderId="14" xfId="0" applyFont="1" applyFill="1" applyBorder="1" applyAlignment="1">
      <alignment horizontal="right"/>
    </xf>
    <xf numFmtId="0" fontId="16" fillId="11" borderId="12" xfId="0" applyFont="1" applyFill="1" applyBorder="1" applyAlignment="1">
      <alignment horizontal="left"/>
    </xf>
    <xf numFmtId="0" fontId="16" fillId="13" borderId="0" xfId="0" applyFont="1" applyFill="1" applyAlignment="1">
      <alignment horizontal="right"/>
    </xf>
    <xf numFmtId="0" fontId="0" fillId="13" borderId="0" xfId="0" applyFill="1" applyAlignment="1">
      <alignment horizontal="right"/>
    </xf>
    <xf numFmtId="0" fontId="54" fillId="0" borderId="0" xfId="0" applyFont="1"/>
    <xf numFmtId="0" fontId="55" fillId="0" borderId="0" xfId="0" applyFont="1"/>
    <xf numFmtId="4" fontId="0" fillId="0" borderId="0" xfId="0" applyNumberFormat="1" applyAlignment="1">
      <alignment horizontal="left" vertical="center"/>
    </xf>
    <xf numFmtId="0" fontId="57" fillId="20" borderId="44" xfId="0" applyFont="1" applyFill="1" applyBorder="1" applyAlignment="1">
      <alignment horizontal="center" vertical="center"/>
    </xf>
    <xf numFmtId="0" fontId="0" fillId="20" borderId="44" xfId="0" applyFill="1" applyBorder="1" applyAlignment="1">
      <alignment vertical="center"/>
    </xf>
    <xf numFmtId="180" fontId="0" fillId="20" borderId="44" xfId="0" applyNumberFormat="1" applyFill="1" applyBorder="1" applyAlignment="1">
      <alignment vertical="center"/>
    </xf>
    <xf numFmtId="0" fontId="16" fillId="23" borderId="0" xfId="0" applyFont="1" applyFill="1"/>
    <xf numFmtId="0" fontId="16" fillId="23" borderId="0" xfId="0" applyFont="1" applyFill="1" applyAlignment="1">
      <alignment vertical="center"/>
    </xf>
    <xf numFmtId="0" fontId="60" fillId="0" borderId="0" xfId="0" applyFont="1"/>
    <xf numFmtId="0" fontId="63" fillId="0" borderId="0" xfId="0" applyFont="1" applyAlignment="1">
      <alignment vertical="top"/>
    </xf>
    <xf numFmtId="0" fontId="62" fillId="0" borderId="0" xfId="0" applyFont="1"/>
    <xf numFmtId="0" fontId="64" fillId="0" borderId="0" xfId="0" applyFont="1"/>
    <xf numFmtId="0" fontId="60" fillId="0" borderId="0" xfId="0" applyFont="1" applyAlignment="1">
      <alignment vertical="top"/>
    </xf>
    <xf numFmtId="0" fontId="65" fillId="0" borderId="0" xfId="0" applyFont="1" applyAlignment="1">
      <alignment horizontal="right"/>
    </xf>
    <xf numFmtId="0" fontId="65" fillId="0" borderId="0" xfId="0" applyFont="1"/>
    <xf numFmtId="0" fontId="62" fillId="0" borderId="7" xfId="0" applyFont="1" applyBorder="1"/>
    <xf numFmtId="0" fontId="16" fillId="0" borderId="7" xfId="0" applyFont="1" applyBorder="1" applyAlignment="1">
      <alignment vertical="top" wrapText="1"/>
    </xf>
    <xf numFmtId="0" fontId="57" fillId="20" borderId="44" xfId="0" applyFont="1" applyFill="1" applyBorder="1" applyAlignment="1">
      <alignment horizontal="center" vertical="center" wrapText="1"/>
    </xf>
    <xf numFmtId="49" fontId="62" fillId="0" borderId="0" xfId="0" applyNumberFormat="1" applyFont="1" applyAlignment="1">
      <alignment horizontal="left" vertical="center"/>
    </xf>
    <xf numFmtId="0" fontId="62" fillId="0" borderId="0" xfId="0" applyFont="1" applyAlignment="1">
      <alignment vertical="center"/>
    </xf>
    <xf numFmtId="49" fontId="62" fillId="0" borderId="0" xfId="0" applyNumberFormat="1" applyFont="1" applyAlignment="1">
      <alignment vertical="center"/>
    </xf>
    <xf numFmtId="0" fontId="60" fillId="0" borderId="0" xfId="0" applyFont="1" applyAlignment="1">
      <alignment vertical="center"/>
    </xf>
    <xf numFmtId="0" fontId="61" fillId="0" borderId="0" xfId="0" applyFont="1" applyAlignment="1" applyProtection="1">
      <alignment horizontal="center" vertical="center"/>
      <protection locked="0"/>
    </xf>
    <xf numFmtId="0" fontId="61" fillId="0" borderId="0" xfId="0" applyFont="1" applyAlignment="1">
      <alignment vertical="center"/>
    </xf>
    <xf numFmtId="0" fontId="66" fillId="0" borderId="0" xfId="0" applyFont="1"/>
    <xf numFmtId="0" fontId="16" fillId="10" borderId="0" xfId="0" applyFont="1" applyFill="1" applyAlignment="1">
      <alignment horizontal="center" vertical="center"/>
    </xf>
    <xf numFmtId="0" fontId="14" fillId="10" borderId="0" xfId="0" applyFont="1" applyFill="1" applyAlignment="1">
      <alignment horizontal="right"/>
    </xf>
    <xf numFmtId="0" fontId="14" fillId="10" borderId="0" xfId="0" applyFont="1" applyFill="1" applyAlignment="1" applyProtection="1">
      <alignment horizontal="right"/>
      <protection locked="0"/>
    </xf>
    <xf numFmtId="0" fontId="0" fillId="10" borderId="0" xfId="0" applyFill="1" applyProtection="1">
      <protection locked="0"/>
    </xf>
    <xf numFmtId="0" fontId="16" fillId="10" borderId="0" xfId="0" applyFont="1" applyFill="1" applyAlignment="1" applyProtection="1">
      <alignment horizontal="center" vertical="center"/>
      <protection locked="0"/>
    </xf>
    <xf numFmtId="0" fontId="16" fillId="0" borderId="0" xfId="0" applyFont="1" applyAlignment="1">
      <alignment horizontal="center" vertical="center"/>
    </xf>
    <xf numFmtId="0" fontId="14" fillId="0" borderId="0" xfId="0" applyFont="1" applyAlignment="1">
      <alignment horizontal="right"/>
    </xf>
    <xf numFmtId="0" fontId="0" fillId="0" borderId="0" xfId="0" applyProtection="1">
      <protection locked="0"/>
    </xf>
    <xf numFmtId="0" fontId="19" fillId="0" borderId="26" xfId="0" applyFont="1" applyBorder="1" applyAlignment="1">
      <alignment horizontal="center" vertical="center" wrapText="1"/>
    </xf>
    <xf numFmtId="174" fontId="0" fillId="0" borderId="18" xfId="0" applyNumberFormat="1" applyBorder="1" applyAlignment="1">
      <alignment horizontal="center" vertical="center" wrapText="1"/>
    </xf>
    <xf numFmtId="174" fontId="0" fillId="0" borderId="38" xfId="0" applyNumberFormat="1" applyBorder="1" applyAlignment="1">
      <alignment horizontal="center" vertical="center" wrapText="1"/>
    </xf>
    <xf numFmtId="17" fontId="38" fillId="0" borderId="0" xfId="0" applyNumberFormat="1" applyFont="1" applyAlignment="1">
      <alignment vertical="center"/>
    </xf>
    <xf numFmtId="0" fontId="42" fillId="0" borderId="0" xfId="0" applyFont="1" applyAlignment="1">
      <alignment horizontal="center" vertical="center"/>
    </xf>
    <xf numFmtId="0" fontId="38" fillId="0" borderId="11" xfId="0" applyFont="1" applyBorder="1" applyAlignment="1">
      <alignment horizontal="left" vertical="center"/>
    </xf>
    <xf numFmtId="3" fontId="38" fillId="0" borderId="0" xfId="0" applyNumberFormat="1" applyFont="1" applyAlignment="1">
      <alignment horizontal="right" vertical="center"/>
    </xf>
    <xf numFmtId="180" fontId="0" fillId="0" borderId="0" xfId="0" applyNumberFormat="1" applyAlignment="1">
      <alignment horizontal="left" vertical="center"/>
    </xf>
    <xf numFmtId="171" fontId="0" fillId="0" borderId="0" xfId="0" applyNumberFormat="1" applyAlignment="1">
      <alignment vertical="center"/>
    </xf>
    <xf numFmtId="0" fontId="20" fillId="10" borderId="8" xfId="0" applyFont="1" applyFill="1" applyBorder="1" applyAlignment="1">
      <alignment horizontal="left"/>
    </xf>
    <xf numFmtId="0" fontId="20" fillId="10" borderId="9" xfId="0" applyFont="1" applyFill="1" applyBorder="1" applyAlignment="1">
      <alignment horizontal="left"/>
    </xf>
    <xf numFmtId="0" fontId="20" fillId="10" borderId="10" xfId="0" applyFont="1" applyFill="1" applyBorder="1" applyAlignment="1">
      <alignment horizontal="left"/>
    </xf>
    <xf numFmtId="0" fontId="20" fillId="10" borderId="5" xfId="0" applyFont="1" applyFill="1" applyBorder="1" applyAlignment="1">
      <alignment horizontal="justify" vertical="top" wrapText="1"/>
    </xf>
    <xf numFmtId="0" fontId="15" fillId="0" borderId="5" xfId="0" applyFont="1" applyBorder="1" applyAlignment="1">
      <alignment horizontal="center" vertical="top"/>
    </xf>
    <xf numFmtId="0" fontId="0" fillId="0" borderId="5" xfId="0" applyBorder="1" applyAlignment="1">
      <alignment horizontal="justify" vertical="top" wrapText="1"/>
    </xf>
    <xf numFmtId="0" fontId="18" fillId="0" borderId="5" xfId="0" applyFont="1" applyBorder="1" applyAlignment="1">
      <alignment horizontal="left" vertical="top" wrapText="1"/>
    </xf>
    <xf numFmtId="49" fontId="15" fillId="10" borderId="5" xfId="0" applyNumberFormat="1" applyFont="1" applyFill="1" applyBorder="1" applyAlignment="1">
      <alignment horizontal="center"/>
    </xf>
    <xf numFmtId="0" fontId="16" fillId="0" borderId="6" xfId="0" applyFont="1" applyBorder="1" applyAlignment="1">
      <alignment horizontal="left" wrapText="1"/>
    </xf>
    <xf numFmtId="0" fontId="16" fillId="0" borderId="0" xfId="0" applyFont="1" applyAlignment="1">
      <alignment horizontal="left" wrapText="1"/>
    </xf>
    <xf numFmtId="0" fontId="16" fillId="0" borderId="7" xfId="0" applyFont="1" applyBorder="1" applyAlignment="1">
      <alignment horizontal="left" wrapText="1"/>
    </xf>
    <xf numFmtId="0" fontId="16" fillId="10" borderId="0" xfId="0" applyFont="1" applyFill="1" applyAlignment="1">
      <alignment horizontal="center"/>
    </xf>
    <xf numFmtId="0" fontId="0" fillId="0" borderId="0" xfId="0" applyAlignment="1">
      <alignment horizontal="left"/>
    </xf>
    <xf numFmtId="0" fontId="0" fillId="2" borderId="0" xfId="0" applyFill="1" applyAlignment="1" applyProtection="1">
      <alignment horizontal="left"/>
      <protection locked="0"/>
    </xf>
    <xf numFmtId="0" fontId="62" fillId="0" borderId="0" xfId="0" applyFont="1" applyAlignment="1" applyProtection="1">
      <alignment horizontal="center"/>
      <protection locked="0"/>
    </xf>
    <xf numFmtId="0" fontId="62" fillId="0" borderId="11" xfId="0" applyFont="1" applyBorder="1" applyAlignment="1" applyProtection="1">
      <alignment horizontal="center"/>
      <protection locked="0"/>
    </xf>
    <xf numFmtId="0" fontId="0" fillId="0" borderId="0" xfId="0"/>
    <xf numFmtId="165" fontId="0" fillId="2" borderId="0" xfId="0" applyNumberFormat="1" applyFill="1" applyAlignment="1" applyProtection="1">
      <alignment horizontal="left"/>
      <protection locked="0"/>
    </xf>
    <xf numFmtId="0" fontId="16" fillId="11" borderId="12" xfId="0" applyFont="1" applyFill="1" applyBorder="1" applyAlignment="1">
      <alignment horizontal="left"/>
    </xf>
    <xf numFmtId="0" fontId="0" fillId="2" borderId="12" xfId="0" applyFill="1" applyBorder="1" applyAlignment="1" applyProtection="1">
      <alignment horizontal="left" vertical="top" wrapText="1"/>
      <protection locked="0"/>
    </xf>
    <xf numFmtId="0" fontId="24" fillId="6" borderId="0" xfId="0" applyFont="1" applyFill="1" applyAlignment="1">
      <alignment horizontal="center"/>
    </xf>
    <xf numFmtId="0" fontId="25" fillId="6" borderId="0" xfId="0" applyFont="1" applyFill="1" applyAlignment="1">
      <alignment horizontal="center"/>
    </xf>
    <xf numFmtId="0" fontId="16" fillId="0" borderId="59" xfId="0" applyFont="1" applyBorder="1" applyAlignment="1" applyProtection="1">
      <alignment horizontal="left"/>
      <protection locked="0"/>
    </xf>
    <xf numFmtId="0" fontId="16" fillId="0" borderId="60" xfId="0" applyFont="1" applyBorder="1" applyAlignment="1" applyProtection="1">
      <alignment horizontal="left"/>
      <protection locked="0"/>
    </xf>
    <xf numFmtId="0" fontId="16" fillId="0" borderId="61" xfId="0" applyFont="1" applyBorder="1" applyAlignment="1" applyProtection="1">
      <alignment horizontal="left"/>
      <protection locked="0"/>
    </xf>
    <xf numFmtId="0" fontId="0" fillId="14" borderId="13" xfId="0" applyFill="1" applyBorder="1" applyAlignment="1" applyProtection="1">
      <alignment horizontal="left" shrinkToFit="1"/>
      <protection locked="0"/>
    </xf>
    <xf numFmtId="0" fontId="0" fillId="14" borderId="62" xfId="0" applyFill="1" applyBorder="1" applyAlignment="1" applyProtection="1">
      <alignment horizontal="left" shrinkToFit="1"/>
      <protection locked="0"/>
    </xf>
    <xf numFmtId="0" fontId="0" fillId="14" borderId="63" xfId="0" applyFill="1" applyBorder="1" applyAlignment="1" applyProtection="1">
      <alignment horizontal="left" shrinkToFit="1"/>
      <protection locked="0"/>
    </xf>
    <xf numFmtId="0" fontId="0" fillId="14" borderId="64" xfId="0" applyFill="1" applyBorder="1" applyAlignment="1" applyProtection="1">
      <alignment horizontal="left" shrinkToFit="1"/>
      <protection locked="0"/>
    </xf>
    <xf numFmtId="0" fontId="0" fillId="15" borderId="14" xfId="0" applyFill="1" applyBorder="1" applyAlignment="1" applyProtection="1">
      <alignment horizontal="left" shrinkToFit="1"/>
      <protection locked="0"/>
    </xf>
    <xf numFmtId="0" fontId="0" fillId="15" borderId="15" xfId="0" applyFill="1" applyBorder="1" applyAlignment="1" applyProtection="1">
      <alignment horizontal="left" shrinkToFit="1"/>
      <protection locked="0"/>
    </xf>
    <xf numFmtId="0" fontId="0" fillId="15" borderId="16" xfId="0" applyFill="1" applyBorder="1" applyAlignment="1" applyProtection="1">
      <alignment horizontal="left" shrinkToFit="1"/>
      <protection locked="0"/>
    </xf>
    <xf numFmtId="0" fontId="0" fillId="15" borderId="65" xfId="0" applyFill="1" applyBorder="1" applyAlignment="1" applyProtection="1">
      <alignment horizontal="left" shrinkToFit="1"/>
      <protection locked="0"/>
    </xf>
    <xf numFmtId="0" fontId="0" fillId="15" borderId="73" xfId="0" applyFill="1" applyBorder="1" applyAlignment="1" applyProtection="1">
      <alignment horizontal="left" shrinkToFit="1"/>
      <protection locked="0"/>
    </xf>
    <xf numFmtId="0" fontId="0" fillId="15" borderId="66" xfId="0" applyFill="1" applyBorder="1" applyAlignment="1" applyProtection="1">
      <alignment horizontal="left" shrinkToFit="1"/>
      <protection locked="0"/>
    </xf>
    <xf numFmtId="0" fontId="16" fillId="12" borderId="0" xfId="0" applyFont="1" applyFill="1" applyAlignment="1">
      <alignment horizontal="right"/>
    </xf>
    <xf numFmtId="14" fontId="16" fillId="14" borderId="13" xfId="0" applyNumberFormat="1" applyFont="1" applyFill="1" applyBorder="1" applyAlignment="1" applyProtection="1">
      <alignment horizontal="center"/>
      <protection locked="0"/>
    </xf>
    <xf numFmtId="0" fontId="16" fillId="13" borderId="14" xfId="0" applyFont="1" applyFill="1" applyBorder="1" applyAlignment="1">
      <alignment horizontal="right"/>
    </xf>
    <xf numFmtId="0" fontId="0" fillId="12" borderId="0" xfId="0" applyFill="1" applyAlignment="1">
      <alignment horizontal="right"/>
    </xf>
    <xf numFmtId="166" fontId="0" fillId="14" borderId="13" xfId="0" applyNumberFormat="1" applyFill="1" applyBorder="1" applyAlignment="1" applyProtection="1">
      <alignment horizontal="center" shrinkToFit="1"/>
      <protection locked="0"/>
    </xf>
    <xf numFmtId="0" fontId="0" fillId="13" borderId="14" xfId="0" applyFill="1" applyBorder="1" applyAlignment="1">
      <alignment horizontal="right"/>
    </xf>
    <xf numFmtId="0" fontId="14" fillId="12" borderId="0" xfId="0" applyFont="1" applyFill="1" applyAlignment="1">
      <alignment horizontal="right"/>
    </xf>
    <xf numFmtId="20" fontId="0" fillId="14" borderId="13" xfId="0" applyNumberFormat="1" applyFill="1" applyBorder="1" applyAlignment="1" applyProtection="1">
      <alignment horizontal="center"/>
      <protection locked="0"/>
    </xf>
    <xf numFmtId="0" fontId="14" fillId="13" borderId="14" xfId="0" applyFont="1" applyFill="1" applyBorder="1" applyAlignment="1">
      <alignment horizontal="right"/>
    </xf>
    <xf numFmtId="0" fontId="0" fillId="12" borderId="17" xfId="0" applyFill="1" applyBorder="1" applyAlignment="1">
      <alignment horizontal="right"/>
    </xf>
    <xf numFmtId="166" fontId="0" fillId="18" borderId="62" xfId="0" applyNumberFormat="1" applyFill="1" applyBorder="1" applyAlignment="1" applyProtection="1">
      <alignment horizontal="center" shrinkToFit="1"/>
      <protection locked="0"/>
    </xf>
    <xf numFmtId="166" fontId="0" fillId="18" borderId="63" xfId="0" applyNumberFormat="1" applyFill="1" applyBorder="1" applyAlignment="1" applyProtection="1">
      <alignment horizontal="center" shrinkToFit="1"/>
      <protection locked="0"/>
    </xf>
    <xf numFmtId="166" fontId="0" fillId="18" borderId="64" xfId="0" applyNumberFormat="1" applyFill="1" applyBorder="1" applyAlignment="1" applyProtection="1">
      <alignment horizontal="center" shrinkToFit="1"/>
      <protection locked="0"/>
    </xf>
    <xf numFmtId="0" fontId="0" fillId="13" borderId="15" xfId="0" applyFill="1" applyBorder="1" applyAlignment="1">
      <alignment horizontal="right"/>
    </xf>
    <xf numFmtId="167" fontId="16" fillId="14" borderId="13" xfId="0" applyNumberFormat="1" applyFont="1" applyFill="1" applyBorder="1" applyAlignment="1" applyProtection="1">
      <alignment horizontal="center"/>
      <protection locked="0"/>
    </xf>
    <xf numFmtId="166" fontId="0" fillId="18" borderId="13" xfId="0" applyNumberFormat="1" applyFill="1" applyBorder="1" applyAlignment="1" applyProtection="1">
      <alignment horizontal="center" shrinkToFit="1"/>
      <protection locked="0"/>
    </xf>
    <xf numFmtId="0" fontId="14" fillId="12" borderId="17" xfId="0" applyFont="1" applyFill="1" applyBorder="1" applyAlignment="1">
      <alignment horizontal="right"/>
    </xf>
    <xf numFmtId="166" fontId="0" fillId="14" borderId="13" xfId="0" applyNumberFormat="1" applyFill="1" applyBorder="1" applyAlignment="1" applyProtection="1">
      <alignment horizontal="center"/>
      <protection locked="0"/>
    </xf>
    <xf numFmtId="0" fontId="16" fillId="21" borderId="0" xfId="0" applyFont="1" applyFill="1" applyAlignment="1">
      <alignment horizontal="right"/>
    </xf>
    <xf numFmtId="3" fontId="0" fillId="22" borderId="62" xfId="0" applyNumberFormat="1" applyFill="1" applyBorder="1" applyAlignment="1" applyProtection="1">
      <alignment horizontal="right" indent="3"/>
      <protection locked="0"/>
    </xf>
    <xf numFmtId="3" fontId="0" fillId="22" borderId="63" xfId="0" applyNumberFormat="1" applyFill="1" applyBorder="1" applyAlignment="1" applyProtection="1">
      <alignment horizontal="right" indent="3"/>
      <protection locked="0"/>
    </xf>
    <xf numFmtId="3" fontId="0" fillId="22" borderId="64" xfId="0" applyNumberFormat="1" applyFill="1" applyBorder="1" applyAlignment="1" applyProtection="1">
      <alignment horizontal="right" indent="3"/>
      <protection locked="0"/>
    </xf>
    <xf numFmtId="0" fontId="16" fillId="21" borderId="14" xfId="0" applyFont="1" applyFill="1" applyBorder="1" applyAlignment="1">
      <alignment horizontal="right"/>
    </xf>
    <xf numFmtId="3" fontId="0" fillId="21" borderId="13" xfId="0" applyNumberFormat="1" applyFill="1" applyBorder="1" applyAlignment="1" applyProtection="1">
      <alignment horizontal="right" indent="3"/>
      <protection locked="0"/>
    </xf>
    <xf numFmtId="0" fontId="16" fillId="21" borderId="17" xfId="0" applyFont="1" applyFill="1" applyBorder="1" applyAlignment="1">
      <alignment horizontal="right"/>
    </xf>
    <xf numFmtId="169" fontId="0" fillId="14" borderId="13" xfId="0" applyNumberFormat="1" applyFill="1" applyBorder="1" applyAlignment="1" applyProtection="1">
      <alignment horizontal="right" indent="3"/>
      <protection locked="0"/>
    </xf>
    <xf numFmtId="169" fontId="0" fillId="15" borderId="16" xfId="0" applyNumberFormat="1" applyFill="1" applyBorder="1" applyAlignment="1" applyProtection="1">
      <alignment horizontal="right" indent="3"/>
      <protection locked="0"/>
    </xf>
    <xf numFmtId="0" fontId="16" fillId="12" borderId="17" xfId="0" applyFont="1" applyFill="1" applyBorder="1" applyAlignment="1">
      <alignment horizontal="right"/>
    </xf>
    <xf numFmtId="169" fontId="0" fillId="14" borderId="62" xfId="0" applyNumberFormat="1" applyFill="1" applyBorder="1" applyAlignment="1" applyProtection="1">
      <alignment horizontal="right" indent="3"/>
      <protection locked="0"/>
    </xf>
    <xf numFmtId="169" fontId="0" fillId="14" borderId="63" xfId="0" applyNumberFormat="1" applyFill="1" applyBorder="1" applyAlignment="1" applyProtection="1">
      <alignment horizontal="right" indent="3"/>
      <protection locked="0"/>
    </xf>
    <xf numFmtId="169" fontId="0" fillId="14" borderId="64" xfId="0" applyNumberFormat="1" applyFill="1" applyBorder="1" applyAlignment="1" applyProtection="1">
      <alignment horizontal="right" indent="3"/>
      <protection locked="0"/>
    </xf>
    <xf numFmtId="0" fontId="0" fillId="14" borderId="13" xfId="0" applyFill="1" applyBorder="1" applyAlignment="1" applyProtection="1">
      <alignment horizontal="right" indent="3"/>
      <protection locked="0"/>
    </xf>
    <xf numFmtId="0" fontId="0" fillId="15" borderId="16" xfId="0" applyFill="1" applyBorder="1" applyAlignment="1" applyProtection="1">
      <alignment horizontal="right" indent="3"/>
      <protection locked="0"/>
    </xf>
    <xf numFmtId="0" fontId="0" fillId="14" borderId="62" xfId="0" applyFill="1" applyBorder="1" applyAlignment="1" applyProtection="1">
      <alignment horizontal="right" indent="3"/>
      <protection locked="0"/>
    </xf>
    <xf numFmtId="0" fontId="0" fillId="14" borderId="63" xfId="0" applyFill="1" applyBorder="1" applyAlignment="1" applyProtection="1">
      <alignment horizontal="right" indent="3"/>
      <protection locked="0"/>
    </xf>
    <xf numFmtId="0" fontId="0" fillId="14" borderId="64" xfId="0" applyFill="1" applyBorder="1" applyAlignment="1" applyProtection="1">
      <alignment horizontal="right" indent="3"/>
      <protection locked="0"/>
    </xf>
    <xf numFmtId="2" fontId="0" fillId="14" borderId="13" xfId="0" applyNumberFormat="1" applyFill="1" applyBorder="1" applyAlignment="1" applyProtection="1">
      <alignment horizontal="right" indent="3"/>
      <protection locked="0"/>
    </xf>
    <xf numFmtId="0" fontId="16" fillId="13" borderId="65" xfId="0" applyFont="1" applyFill="1" applyBorder="1" applyAlignment="1">
      <alignment horizontal="right"/>
    </xf>
    <xf numFmtId="2" fontId="0" fillId="15" borderId="66" xfId="0" applyNumberFormat="1" applyFill="1" applyBorder="1" applyAlignment="1" applyProtection="1">
      <alignment horizontal="right" indent="3"/>
      <protection locked="0"/>
    </xf>
    <xf numFmtId="2" fontId="0" fillId="14" borderId="62" xfId="0" applyNumberFormat="1" applyFill="1" applyBorder="1" applyAlignment="1" applyProtection="1">
      <alignment horizontal="right" indent="3"/>
      <protection locked="0"/>
    </xf>
    <xf numFmtId="2" fontId="0" fillId="14" borderId="63" xfId="0" applyNumberFormat="1" applyFill="1" applyBorder="1" applyAlignment="1" applyProtection="1">
      <alignment horizontal="right" indent="3"/>
      <protection locked="0"/>
    </xf>
    <xf numFmtId="2" fontId="0" fillId="14" borderId="64" xfId="0" applyNumberFormat="1" applyFill="1" applyBorder="1" applyAlignment="1" applyProtection="1">
      <alignment horizontal="right" indent="3"/>
      <protection locked="0"/>
    </xf>
    <xf numFmtId="2" fontId="0" fillId="15" borderId="16" xfId="0" applyNumberFormat="1" applyFill="1" applyBorder="1" applyAlignment="1" applyProtection="1">
      <alignment horizontal="right" indent="3"/>
      <protection locked="0"/>
    </xf>
    <xf numFmtId="0" fontId="19" fillId="14" borderId="13" xfId="0" applyFont="1" applyFill="1" applyBorder="1" applyAlignment="1" applyProtection="1">
      <alignment horizontal="right" shrinkToFit="1"/>
      <protection locked="0"/>
    </xf>
    <xf numFmtId="0" fontId="19" fillId="15" borderId="16" xfId="0" applyFont="1" applyFill="1" applyBorder="1" applyAlignment="1" applyProtection="1">
      <alignment horizontal="right" shrinkToFit="1"/>
      <protection locked="0"/>
    </xf>
    <xf numFmtId="0" fontId="19" fillId="14" borderId="62" xfId="0" applyFont="1" applyFill="1" applyBorder="1" applyAlignment="1" applyProtection="1">
      <alignment horizontal="right" shrinkToFit="1"/>
      <protection locked="0"/>
    </xf>
    <xf numFmtId="0" fontId="19" fillId="14" borderId="63" xfId="0" applyFont="1" applyFill="1" applyBorder="1" applyAlignment="1" applyProtection="1">
      <alignment horizontal="right" shrinkToFit="1"/>
      <protection locked="0"/>
    </xf>
    <xf numFmtId="0" fontId="19" fillId="14" borderId="64" xfId="0" applyFont="1" applyFill="1" applyBorder="1" applyAlignment="1" applyProtection="1">
      <alignment horizontal="right" shrinkToFit="1"/>
      <protection locked="0"/>
    </xf>
    <xf numFmtId="0" fontId="0" fillId="0" borderId="0" xfId="0" applyAlignment="1">
      <alignment horizontal="center" vertical="center"/>
    </xf>
    <xf numFmtId="0" fontId="15" fillId="0" borderId="0" xfId="0" applyFont="1" applyAlignment="1">
      <alignment horizontal="center" vertical="center"/>
    </xf>
    <xf numFmtId="0" fontId="29" fillId="0" borderId="0" xfId="0" applyFont="1" applyAlignment="1">
      <alignment horizontal="center" vertical="center"/>
    </xf>
    <xf numFmtId="0" fontId="0" fillId="0" borderId="18" xfId="0" applyBorder="1" applyAlignment="1">
      <alignment horizontal="center" vertical="center"/>
    </xf>
    <xf numFmtId="0" fontId="0" fillId="0" borderId="22" xfId="0" applyBorder="1" applyAlignment="1">
      <alignment horizontal="left" vertical="center" wrapText="1"/>
    </xf>
    <xf numFmtId="0" fontId="56" fillId="0" borderId="0" xfId="0" applyFont="1" applyAlignment="1">
      <alignment horizontal="center" vertical="center"/>
    </xf>
    <xf numFmtId="0" fontId="35" fillId="0" borderId="0" xfId="0" applyFont="1"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35" fillId="0" borderId="0" xfId="0" applyFont="1" applyAlignment="1">
      <alignment horizontal="center" vertical="center" wrapText="1"/>
    </xf>
    <xf numFmtId="49" fontId="0" fillId="0" borderId="24" xfId="0" applyNumberFormat="1" applyBorder="1" applyAlignment="1">
      <alignment horizontal="left" vertical="center" wrapText="1"/>
    </xf>
    <xf numFmtId="0" fontId="35" fillId="0" borderId="0" xfId="0" applyFont="1" applyAlignment="1">
      <alignment horizontal="justify" vertical="center" wrapText="1"/>
    </xf>
    <xf numFmtId="0" fontId="16" fillId="0" borderId="25" xfId="0" applyFont="1" applyBorder="1" applyAlignment="1">
      <alignment horizontal="left" vertical="center"/>
    </xf>
    <xf numFmtId="0" fontId="0" fillId="0" borderId="24" xfId="0" applyBorder="1" applyAlignment="1">
      <alignment horizontal="left" vertical="center" wrapText="1"/>
    </xf>
    <xf numFmtId="0" fontId="16" fillId="0" borderId="24" xfId="0" applyFont="1" applyBorder="1" applyAlignment="1">
      <alignment horizontal="left" vertical="center" wrapText="1"/>
    </xf>
    <xf numFmtId="0" fontId="58" fillId="0" borderId="0" xfId="0" applyFont="1" applyAlignment="1">
      <alignment horizontal="center" vertical="center" wrapText="1"/>
    </xf>
    <xf numFmtId="0" fontId="59" fillId="0" borderId="0" xfId="0" applyFont="1" applyAlignment="1">
      <alignment horizontal="left" vertical="center" wrapText="1"/>
    </xf>
    <xf numFmtId="0" fontId="59" fillId="0" borderId="11" xfId="0" applyFont="1" applyBorder="1" applyAlignment="1">
      <alignment horizontal="left" vertical="center" wrapText="1"/>
    </xf>
    <xf numFmtId="0" fontId="37" fillId="0" borderId="24" xfId="0" applyFont="1" applyBorder="1" applyAlignment="1">
      <alignment horizontal="left" vertical="center" wrapText="1"/>
    </xf>
    <xf numFmtId="0" fontId="61" fillId="0" borderId="0" xfId="0" applyFont="1" applyAlignment="1">
      <alignment horizontal="left" vertical="center" wrapText="1"/>
    </xf>
    <xf numFmtId="170" fontId="61" fillId="0" borderId="0" xfId="0" applyNumberFormat="1" applyFont="1" applyAlignment="1" applyProtection="1">
      <alignment horizontal="center" vertical="center"/>
      <protection locked="0"/>
    </xf>
    <xf numFmtId="171" fontId="61" fillId="0" borderId="0" xfId="0" applyNumberFormat="1" applyFont="1" applyAlignment="1">
      <alignment horizontal="center" vertical="center" wrapText="1"/>
    </xf>
    <xf numFmtId="3" fontId="61" fillId="0" borderId="0" xfId="0" applyNumberFormat="1" applyFont="1" applyAlignment="1" applyProtection="1">
      <alignment horizontal="center" vertical="center"/>
      <protection locked="0"/>
    </xf>
    <xf numFmtId="0" fontId="61" fillId="0" borderId="0" xfId="0" applyFont="1" applyAlignment="1" applyProtection="1">
      <alignment horizontal="center" vertical="center"/>
      <protection locked="0"/>
    </xf>
    <xf numFmtId="49" fontId="16" fillId="0" borderId="26" xfId="0" applyNumberFormat="1" applyFont="1" applyBorder="1" applyAlignment="1">
      <alignment horizontal="left" vertical="center" wrapText="1"/>
    </xf>
    <xf numFmtId="0" fontId="0" fillId="0" borderId="26" xfId="0" applyBorder="1" applyAlignment="1">
      <alignment horizontal="left" vertical="center" wrapText="1"/>
    </xf>
    <xf numFmtId="171" fontId="51" fillId="0" borderId="18" xfId="0" applyNumberFormat="1" applyFont="1" applyBorder="1" applyAlignment="1">
      <alignment horizontal="right" vertical="center"/>
    </xf>
    <xf numFmtId="49" fontId="15" fillId="0" borderId="0" xfId="0" applyNumberFormat="1" applyFont="1" applyAlignment="1">
      <alignment horizontal="center" vertical="center"/>
    </xf>
    <xf numFmtId="0" fontId="0" fillId="0" borderId="0" xfId="0" applyAlignment="1">
      <alignment horizontal="center" vertical="center" wrapText="1"/>
    </xf>
    <xf numFmtId="0" fontId="27" fillId="10" borderId="28" xfId="0" applyFont="1" applyFill="1" applyBorder="1" applyAlignment="1">
      <alignment horizontal="center" vertical="center"/>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0" fillId="0" borderId="30" xfId="0" applyBorder="1" applyAlignment="1">
      <alignment horizontal="center" vertical="center"/>
    </xf>
    <xf numFmtId="0" fontId="19" fillId="0" borderId="30" xfId="0" applyFont="1" applyBorder="1" applyAlignment="1">
      <alignment horizontal="center" vertical="center"/>
    </xf>
    <xf numFmtId="0" fontId="36" fillId="0" borderId="30" xfId="0" applyFont="1" applyBorder="1" applyAlignment="1">
      <alignment horizontal="center" vertical="center"/>
    </xf>
    <xf numFmtId="0" fontId="19" fillId="0" borderId="30" xfId="0" applyFont="1" applyBorder="1" applyAlignment="1">
      <alignment horizontal="center" vertical="center" wrapText="1"/>
    </xf>
    <xf numFmtId="0" fontId="36" fillId="0" borderId="3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2" xfId="0" applyFont="1" applyBorder="1" applyAlignment="1">
      <alignment horizontal="center" vertical="center" wrapText="1"/>
    </xf>
    <xf numFmtId="0" fontId="36" fillId="0" borderId="74" xfId="0" applyFont="1" applyBorder="1" applyAlignment="1">
      <alignment horizontal="center" wrapText="1"/>
    </xf>
    <xf numFmtId="0" fontId="36" fillId="0" borderId="75" xfId="0" applyFont="1" applyBorder="1" applyAlignment="1">
      <alignment horizontal="center" wrapText="1"/>
    </xf>
    <xf numFmtId="175" fontId="0" fillId="0" borderId="18" xfId="0" applyNumberForma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1" fontId="0" fillId="0" borderId="18" xfId="0" applyNumberFormat="1" applyBorder="1" applyAlignment="1">
      <alignment horizontal="center" vertical="center" wrapText="1"/>
    </xf>
    <xf numFmtId="0" fontId="0" fillId="0" borderId="33" xfId="0" applyBorder="1" applyAlignment="1">
      <alignment horizontal="center" vertical="center" wrapText="1" shrinkToFit="1"/>
    </xf>
    <xf numFmtId="0" fontId="0" fillId="0" borderId="36" xfId="0" applyBorder="1" applyAlignment="1">
      <alignment horizontal="center" vertical="center" wrapText="1"/>
    </xf>
    <xf numFmtId="0" fontId="0" fillId="0" borderId="37" xfId="0" applyBorder="1" applyAlignment="1">
      <alignment horizontal="center" vertical="center" wrapText="1"/>
    </xf>
    <xf numFmtId="171" fontId="0" fillId="0" borderId="38" xfId="0" applyNumberFormat="1" applyBorder="1" applyAlignment="1">
      <alignment horizontal="center" vertical="center" wrapText="1"/>
    </xf>
    <xf numFmtId="175" fontId="0" fillId="0" borderId="38" xfId="0" applyNumberFormat="1" applyBorder="1" applyAlignment="1">
      <alignment horizontal="center" vertical="center" wrapText="1"/>
    </xf>
    <xf numFmtId="171" fontId="16" fillId="0" borderId="44" xfId="0" applyNumberFormat="1" applyFont="1" applyBorder="1" applyAlignment="1">
      <alignment horizontal="center" vertical="center"/>
    </xf>
    <xf numFmtId="171" fontId="16" fillId="0" borderId="0" xfId="0" applyNumberFormat="1" applyFont="1" applyAlignment="1">
      <alignment horizontal="right" vertical="center"/>
    </xf>
    <xf numFmtId="171" fontId="16" fillId="0" borderId="18" xfId="0" applyNumberFormat="1" applyFont="1" applyBorder="1" applyAlignment="1">
      <alignment horizontal="center" vertical="center"/>
    </xf>
    <xf numFmtId="176" fontId="16" fillId="0" borderId="18" xfId="0" applyNumberFormat="1" applyFont="1" applyBorder="1" applyAlignment="1">
      <alignment horizontal="center" vertical="center"/>
    </xf>
    <xf numFmtId="176" fontId="0" fillId="0" borderId="45" xfId="0" applyNumberFormat="1" applyBorder="1" applyAlignment="1">
      <alignment horizontal="left" vertical="center" wrapText="1"/>
    </xf>
    <xf numFmtId="0" fontId="33" fillId="0" borderId="41" xfId="0" applyFont="1" applyBorder="1" applyAlignment="1">
      <alignment horizontal="left" vertical="center"/>
    </xf>
    <xf numFmtId="4" fontId="0" fillId="0" borderId="32" xfId="0" applyNumberFormat="1" applyBorder="1" applyAlignment="1">
      <alignment horizontal="right" vertical="center"/>
    </xf>
    <xf numFmtId="4" fontId="0" fillId="0" borderId="34" xfId="0" applyNumberFormat="1" applyBorder="1" applyAlignment="1">
      <alignment horizontal="right" vertical="center"/>
    </xf>
    <xf numFmtId="181" fontId="16" fillId="0" borderId="23" xfId="0" applyNumberFormat="1" applyFont="1" applyBorder="1" applyAlignment="1">
      <alignment horizontal="right" vertical="center"/>
    </xf>
    <xf numFmtId="181" fontId="16" fillId="0" borderId="0" xfId="0" applyNumberFormat="1" applyFont="1" applyAlignment="1">
      <alignment horizontal="right" vertical="center"/>
    </xf>
    <xf numFmtId="171" fontId="16" fillId="0" borderId="23" xfId="0" applyNumberFormat="1" applyFont="1" applyBorder="1" applyAlignment="1">
      <alignment horizontal="right" vertical="center"/>
    </xf>
    <xf numFmtId="177" fontId="0" fillId="0" borderId="25" xfId="0" applyNumberFormat="1" applyBorder="1" applyAlignment="1">
      <alignment horizontal="right" vertical="center"/>
    </xf>
    <xf numFmtId="2" fontId="16" fillId="0" borderId="44" xfId="22" applyNumberFormat="1" applyFont="1" applyBorder="1" applyAlignment="1">
      <alignment horizontal="right" vertical="center"/>
    </xf>
    <xf numFmtId="0" fontId="43" fillId="0" borderId="0" xfId="0" applyFont="1" applyAlignment="1">
      <alignment horizontal="right" vertical="center"/>
    </xf>
    <xf numFmtId="171" fontId="15" fillId="0" borderId="44" xfId="1" applyNumberFormat="1" applyFont="1" applyBorder="1" applyAlignment="1" applyProtection="1">
      <alignment horizontal="right" vertical="center"/>
    </xf>
    <xf numFmtId="178" fontId="16" fillId="0" borderId="0" xfId="0" applyNumberFormat="1" applyFont="1" applyAlignment="1">
      <alignment horizontal="center" vertical="center"/>
    </xf>
    <xf numFmtId="171" fontId="0" fillId="0" borderId="0" xfId="0" applyNumberFormat="1" applyAlignment="1">
      <alignment horizontal="right" vertical="center"/>
    </xf>
    <xf numFmtId="0" fontId="0" fillId="0" borderId="11" xfId="0" applyBorder="1" applyAlignment="1">
      <alignment horizontal="left" vertical="center"/>
    </xf>
    <xf numFmtId="181" fontId="16" fillId="0" borderId="28" xfId="0" applyNumberFormat="1" applyFont="1" applyBorder="1" applyAlignment="1">
      <alignment horizontal="right" vertical="center"/>
    </xf>
    <xf numFmtId="181" fontId="16" fillId="0" borderId="76" xfId="0" applyNumberFormat="1" applyFont="1" applyBorder="1" applyAlignment="1">
      <alignment horizontal="right" vertical="center"/>
    </xf>
    <xf numFmtId="171" fontId="16" fillId="0" borderId="0" xfId="0" applyNumberFormat="1" applyFont="1" applyAlignment="1">
      <alignment horizontal="center" vertical="center"/>
    </xf>
    <xf numFmtId="0" fontId="16" fillId="0" borderId="28" xfId="0" applyFont="1" applyBorder="1" applyAlignment="1">
      <alignment horizontal="center" vertical="center"/>
    </xf>
    <xf numFmtId="0" fontId="16" fillId="0" borderId="44" xfId="0" applyFont="1" applyBorder="1" applyAlignment="1">
      <alignment horizontal="center" vertical="center"/>
    </xf>
    <xf numFmtId="0" fontId="0" fillId="0" borderId="25" xfId="0" applyBorder="1" applyAlignment="1">
      <alignment horizontal="left" vertical="center"/>
    </xf>
    <xf numFmtId="171" fontId="16" fillId="0" borderId="25" xfId="0" applyNumberFormat="1" applyFont="1" applyBorder="1" applyAlignment="1">
      <alignment horizontal="right" vertical="center"/>
    </xf>
    <xf numFmtId="171" fontId="16" fillId="0" borderId="27" xfId="0" applyNumberFormat="1" applyFont="1" applyBorder="1" applyAlignment="1">
      <alignment horizontal="right" vertical="center"/>
    </xf>
    <xf numFmtId="0" fontId="0" fillId="16" borderId="42" xfId="0" applyFill="1" applyBorder="1" applyAlignment="1">
      <alignment horizontal="right" vertical="center"/>
    </xf>
    <xf numFmtId="171" fontId="0" fillId="0" borderId="48" xfId="0" applyNumberFormat="1" applyBorder="1" applyAlignment="1">
      <alignment horizontal="right" vertical="center"/>
    </xf>
    <xf numFmtId="49" fontId="0" fillId="0" borderId="0" xfId="0" applyNumberFormat="1" applyAlignment="1">
      <alignment horizontal="center" vertical="center"/>
    </xf>
    <xf numFmtId="179" fontId="0" fillId="16" borderId="49" xfId="0" applyNumberFormat="1" applyFill="1" applyBorder="1" applyAlignment="1">
      <alignment horizontal="right" vertical="center"/>
    </xf>
    <xf numFmtId="177" fontId="45" fillId="0" borderId="25" xfId="1" applyNumberFormat="1" applyBorder="1" applyAlignment="1" applyProtection="1">
      <alignment horizontal="left" vertical="center"/>
    </xf>
    <xf numFmtId="171" fontId="0" fillId="0" borderId="25" xfId="0" applyNumberFormat="1" applyBorder="1" applyAlignment="1">
      <alignment horizontal="right" vertical="center"/>
    </xf>
    <xf numFmtId="0" fontId="0" fillId="16" borderId="49" xfId="0" applyFill="1" applyBorder="1" applyAlignment="1">
      <alignment horizontal="right" vertical="center"/>
    </xf>
    <xf numFmtId="177" fontId="45" fillId="0" borderId="20" xfId="1" applyNumberFormat="1" applyBorder="1" applyAlignment="1" applyProtection="1">
      <alignment horizontal="left" vertical="center"/>
    </xf>
    <xf numFmtId="171" fontId="0" fillId="0" borderId="20" xfId="0" applyNumberFormat="1" applyBorder="1" applyAlignment="1">
      <alignment horizontal="right" vertical="center"/>
    </xf>
    <xf numFmtId="171" fontId="0" fillId="0" borderId="21" xfId="0" applyNumberFormat="1" applyBorder="1" applyAlignment="1">
      <alignment horizontal="center" vertical="center"/>
    </xf>
    <xf numFmtId="0" fontId="0" fillId="16" borderId="45" xfId="0" applyFill="1" applyBorder="1" applyAlignment="1">
      <alignment horizontal="center" vertical="center"/>
    </xf>
    <xf numFmtId="177" fontId="45" fillId="0" borderId="0" xfId="1" applyNumberFormat="1" applyBorder="1" applyAlignment="1" applyProtection="1">
      <alignment horizontal="left" vertical="center"/>
    </xf>
    <xf numFmtId="171" fontId="0" fillId="0" borderId="23" xfId="0" applyNumberFormat="1" applyBorder="1" applyAlignment="1">
      <alignment horizontal="center" vertical="center"/>
    </xf>
    <xf numFmtId="171" fontId="16" fillId="0" borderId="52" xfId="0" applyNumberFormat="1" applyFont="1" applyBorder="1" applyAlignment="1">
      <alignment horizontal="right" vertical="center"/>
    </xf>
    <xf numFmtId="49" fontId="23" fillId="24" borderId="67" xfId="0" applyNumberFormat="1" applyFont="1" applyFill="1" applyBorder="1" applyAlignment="1">
      <alignment horizontal="left" vertical="center" wrapText="1"/>
    </xf>
    <xf numFmtId="49" fontId="23" fillId="24" borderId="68" xfId="0" applyNumberFormat="1" applyFont="1" applyFill="1" applyBorder="1" applyAlignment="1">
      <alignment horizontal="left" vertical="center" wrapText="1"/>
    </xf>
    <xf numFmtId="49" fontId="23" fillId="24" borderId="69" xfId="0" applyNumberFormat="1" applyFont="1" applyFill="1" applyBorder="1" applyAlignment="1">
      <alignment horizontal="left" vertical="center" wrapText="1"/>
    </xf>
    <xf numFmtId="49" fontId="23" fillId="24" borderId="70" xfId="0" applyNumberFormat="1" applyFont="1" applyFill="1" applyBorder="1" applyAlignment="1">
      <alignment horizontal="left" vertical="center" wrapText="1"/>
    </xf>
    <xf numFmtId="49" fontId="23" fillId="24" borderId="71" xfId="0" applyNumberFormat="1" applyFont="1" applyFill="1" applyBorder="1" applyAlignment="1">
      <alignment horizontal="left" vertical="center" wrapText="1"/>
    </xf>
    <xf numFmtId="49" fontId="23" fillId="24" borderId="72" xfId="0" applyNumberFormat="1" applyFont="1" applyFill="1" applyBorder="1" applyAlignment="1">
      <alignment horizontal="left" vertical="center" wrapText="1"/>
    </xf>
    <xf numFmtId="0" fontId="0" fillId="0" borderId="53" xfId="0" applyBorder="1" applyAlignment="1" applyProtection="1">
      <alignment horizontal="right"/>
      <protection locked="0"/>
    </xf>
    <xf numFmtId="0" fontId="57" fillId="20" borderId="28" xfId="0" applyFont="1" applyFill="1" applyBorder="1" applyAlignment="1">
      <alignment horizontal="center" vertical="center"/>
    </xf>
    <xf numFmtId="182" fontId="26" fillId="0" borderId="0" xfId="0" applyNumberFormat="1" applyFont="1" applyAlignment="1">
      <alignment horizontal="left" vertical="center"/>
    </xf>
  </cellXfs>
  <cellStyles count="23">
    <cellStyle name="Accent" xfId="15" xr:uid="{00000000-0005-0000-0000-000000000000}"/>
    <cellStyle name="Accent 1" xfId="16" xr:uid="{00000000-0005-0000-0000-000001000000}"/>
    <cellStyle name="Accent 2" xfId="17" xr:uid="{00000000-0005-0000-0000-000002000000}"/>
    <cellStyle name="Accent 3" xfId="18" xr:uid="{00000000-0005-0000-0000-000003000000}"/>
    <cellStyle name="Bad" xfId="12" xr:uid="{00000000-0005-0000-0000-000004000000}"/>
    <cellStyle name="Error" xfId="14" xr:uid="{00000000-0005-0000-0000-000005000000}"/>
    <cellStyle name="Footnote" xfId="7" xr:uid="{00000000-0005-0000-0000-000006000000}"/>
    <cellStyle name="Good" xfId="10" xr:uid="{00000000-0005-0000-0000-000007000000}"/>
    <cellStyle name="Heading" xfId="2" xr:uid="{00000000-0005-0000-0000-000008000000}"/>
    <cellStyle name="Heading 1" xfId="3" xr:uid="{00000000-0005-0000-0000-000009000000}"/>
    <cellStyle name="Heading 2" xfId="4" xr:uid="{00000000-0005-0000-0000-00000A000000}"/>
    <cellStyle name="Hyperlink" xfId="8" xr:uid="{00000000-0005-0000-0000-00000B000000}"/>
    <cellStyle name="Milliers" xfId="22" builtinId="3"/>
    <cellStyle name="Monétaire" xfId="1" builtinId="4"/>
    <cellStyle name="Monétaire 2" xfId="19" xr:uid="{00000000-0005-0000-0000-00000D000000}"/>
    <cellStyle name="Neutral" xfId="11" xr:uid="{00000000-0005-0000-0000-00000E000000}"/>
    <cellStyle name="Normal" xfId="0" builtinId="0"/>
    <cellStyle name="Normal 2" xfId="20" xr:uid="{00000000-0005-0000-0000-000010000000}"/>
    <cellStyle name="Note" xfId="6" xr:uid="{00000000-0005-0000-0000-000011000000}"/>
    <cellStyle name="Status" xfId="9" xr:uid="{00000000-0005-0000-0000-000012000000}"/>
    <cellStyle name="Text" xfId="5" xr:uid="{00000000-0005-0000-0000-000013000000}"/>
    <cellStyle name="Titre 1" xfId="21" xr:uid="{00000000-0005-0000-0000-000014000000}"/>
    <cellStyle name="Warning" xfId="13" xr:uid="{00000000-0005-0000-0000-000015000000}"/>
  </cellStyles>
  <dxfs count="9">
    <dxf>
      <font>
        <name val="Arial"/>
      </font>
      <fill>
        <patternFill>
          <bgColor rgb="FF000000"/>
        </patternFill>
      </fill>
    </dxf>
    <dxf>
      <font>
        <name val="Arial"/>
      </font>
      <fill>
        <patternFill>
          <bgColor rgb="FF0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name val="Arial"/>
      </font>
    </dxf>
    <dxf>
      <font>
        <color rgb="FFFF0000"/>
        <name val="Arial"/>
      </font>
    </dxf>
    <dxf>
      <font>
        <color rgb="FFFF0000"/>
        <name val="Arial"/>
      </font>
    </dxf>
  </dxfs>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DDDDDD"/>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CC"/>
      <rgbColor rgb="FF3366FF"/>
      <rgbColor rgb="FF33CCCC"/>
      <rgbColor rgb="FF99CC00"/>
      <rgbColor rgb="FFFFCC00"/>
      <rgbColor rgb="FFF79646"/>
      <rgbColor rgb="FFFF6600"/>
      <rgbColor rgb="FF666699"/>
      <rgbColor rgb="FFBFBFBF"/>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376237</xdr:colOff>
      <xdr:row>22</xdr:row>
      <xdr:rowOff>23813</xdr:rowOff>
    </xdr:from>
    <xdr:to>
      <xdr:col>7</xdr:col>
      <xdr:colOff>1085850</xdr:colOff>
      <xdr:row>28</xdr:row>
      <xdr:rowOff>4763</xdr:rowOff>
    </xdr:to>
    <xdr:sp macro="" textlink="">
      <xdr:nvSpPr>
        <xdr:cNvPr id="9" name="CustomShape 1">
          <a:extLst>
            <a:ext uri="{FF2B5EF4-FFF2-40B4-BE49-F238E27FC236}">
              <a16:creationId xmlns:a16="http://schemas.microsoft.com/office/drawing/2014/main" id="{00000000-0008-0000-0000-000009000000}"/>
            </a:ext>
          </a:extLst>
        </xdr:cNvPr>
        <xdr:cNvSpPr/>
      </xdr:nvSpPr>
      <xdr:spPr>
        <a:xfrm>
          <a:off x="4776787" y="3643313"/>
          <a:ext cx="1443038" cy="981075"/>
        </a:xfrm>
        <a:prstGeom prst="rect">
          <a:avLst/>
        </a:prstGeom>
        <a:solidFill>
          <a:srgbClr val="FFFFFF"/>
        </a:solidFill>
        <a:ln w="38100">
          <a:solidFill>
            <a:srgbClr val="FF0000"/>
          </a:solidFill>
          <a:miter/>
        </a:ln>
      </xdr:spPr>
      <xdr:style>
        <a:lnRef idx="0">
          <a:scrgbClr r="0" g="0" b="0"/>
        </a:lnRef>
        <a:fillRef idx="0">
          <a:scrgbClr r="0" g="0" b="0"/>
        </a:fillRef>
        <a:effectRef idx="0">
          <a:scrgbClr r="0" g="0" b="0"/>
        </a:effectRef>
        <a:fontRef idx="minor"/>
      </xdr:style>
      <xdr:txBody>
        <a:bodyPr lIns="36720" tIns="32040" rIns="36720" bIns="0">
          <a:noAutofit/>
        </a:bodyPr>
        <a:lstStyle/>
        <a:p>
          <a:pPr algn="ctr">
            <a:lnSpc>
              <a:spcPct val="100000"/>
            </a:lnSpc>
          </a:pPr>
          <a:r>
            <a:rPr lang="fr-FR" sz="1000" b="1" strike="noStrike" spc="-1">
              <a:solidFill>
                <a:srgbClr val="FF0000"/>
              </a:solidFill>
              <a:latin typeface="Arial"/>
            </a:rPr>
            <a:t>Champs</a:t>
          </a:r>
          <a:endParaRPr lang="fr-FR" sz="1000" b="0" strike="noStrike" spc="-1">
            <a:latin typeface="Times New Roman"/>
          </a:endParaRPr>
        </a:p>
        <a:p>
          <a:pPr algn="ctr">
            <a:lnSpc>
              <a:spcPct val="100000"/>
            </a:lnSpc>
          </a:pPr>
          <a:r>
            <a:rPr lang="fr-FR" sz="1000" b="1" strike="noStrike" spc="-1">
              <a:solidFill>
                <a:srgbClr val="FF0000"/>
              </a:solidFill>
              <a:latin typeface="Arial"/>
            </a:rPr>
            <a:t>obligatoires</a:t>
          </a:r>
          <a:endParaRPr lang="fr-FR" sz="1000" b="0" strike="noStrike" spc="-1">
            <a:latin typeface="Times New Roman"/>
          </a:endParaRPr>
        </a:p>
        <a:p>
          <a:pPr algn="ctr">
            <a:lnSpc>
              <a:spcPct val="100000"/>
            </a:lnSpc>
          </a:pPr>
          <a:endParaRPr lang="fr-FR" sz="1000" b="0" strike="noStrike" spc="-1">
            <a:latin typeface="Times New Roman"/>
          </a:endParaRPr>
        </a:p>
        <a:p>
          <a:pPr algn="ctr">
            <a:lnSpc>
              <a:spcPct val="100000"/>
            </a:lnSpc>
          </a:pPr>
          <a:r>
            <a:rPr lang="fr-FR" sz="1000" b="0" strike="noStrike" spc="-1">
              <a:solidFill>
                <a:srgbClr val="000000"/>
              </a:solidFill>
              <a:latin typeface="Arial"/>
            </a:rPr>
            <a:t>L'état ne sera pas généré s'ils ne sont pas renseignés.</a:t>
          </a:r>
          <a:endParaRPr lang="fr-FR" sz="1000" b="0" strike="noStrike" spc="-1">
            <a:latin typeface="Times New Roman"/>
          </a:endParaRPr>
        </a:p>
      </xdr:txBody>
    </xdr:sp>
    <xdr:clientData/>
  </xdr:twoCellAnchor>
  <xdr:twoCellAnchor editAs="oneCell">
    <xdr:from>
      <xdr:col>0</xdr:col>
      <xdr:colOff>133350</xdr:colOff>
      <xdr:row>19</xdr:row>
      <xdr:rowOff>87206</xdr:rowOff>
    </xdr:from>
    <xdr:to>
      <xdr:col>6</xdr:col>
      <xdr:colOff>266700</xdr:colOff>
      <xdr:row>41</xdr:row>
      <xdr:rowOff>32711</xdr:rowOff>
    </xdr:to>
    <xdr:pic>
      <xdr:nvPicPr>
        <xdr:cNvPr id="11" name="Imag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206644"/>
          <a:ext cx="4533900" cy="327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528639</xdr:colOff>
      <xdr:row>25</xdr:row>
      <xdr:rowOff>104775</xdr:rowOff>
    </xdr:from>
    <xdr:to>
      <xdr:col>3</xdr:col>
      <xdr:colOff>152401</xdr:colOff>
      <xdr:row>31</xdr:row>
      <xdr:rowOff>114300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262064" y="4224338"/>
          <a:ext cx="1090612" cy="1009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142875</xdr:colOff>
      <xdr:row>25</xdr:row>
      <xdr:rowOff>114300</xdr:rowOff>
    </xdr:from>
    <xdr:to>
      <xdr:col>1</xdr:col>
      <xdr:colOff>490538</xdr:colOff>
      <xdr:row>31</xdr:row>
      <xdr:rowOff>119062</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142875" y="4233863"/>
          <a:ext cx="1081088" cy="100488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200025</xdr:colOff>
      <xdr:row>25</xdr:row>
      <xdr:rowOff>90487</xdr:rowOff>
    </xdr:from>
    <xdr:to>
      <xdr:col>4</xdr:col>
      <xdr:colOff>595313</xdr:colOff>
      <xdr:row>31</xdr:row>
      <xdr:rowOff>109537</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2400300" y="4210050"/>
          <a:ext cx="1128713" cy="1019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628650</xdr:colOff>
      <xdr:row>25</xdr:row>
      <xdr:rowOff>95250</xdr:rowOff>
    </xdr:from>
    <xdr:to>
      <xdr:col>6</xdr:col>
      <xdr:colOff>261938</xdr:colOff>
      <xdr:row>31</xdr:row>
      <xdr:rowOff>109537</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3562350" y="4214813"/>
          <a:ext cx="1100138" cy="10144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138113</xdr:colOff>
      <xdr:row>19</xdr:row>
      <xdr:rowOff>152400</xdr:rowOff>
    </xdr:from>
    <xdr:to>
      <xdr:col>3</xdr:col>
      <xdr:colOff>166688</xdr:colOff>
      <xdr:row>23</xdr:row>
      <xdr:rowOff>95250</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138113" y="3271838"/>
          <a:ext cx="2228850" cy="609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19050</xdr:colOff>
      <xdr:row>70</xdr:row>
      <xdr:rowOff>152400</xdr:rowOff>
    </xdr:to>
    <xdr:sp macro="" textlink="">
      <xdr:nvSpPr>
        <xdr:cNvPr id="2058" name="_x0000_t202"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56" name="_x0000_t202"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54" name="_x0000_t202"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52" name="_x0000_t202"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50" name="_x0000_t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 name="AutoShape 10">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3" name="AutoShape 8">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4" name="AutoShape 6">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7" name="AutoShape 10">
          <a:extLst>
            <a:ext uri="{FF2B5EF4-FFF2-40B4-BE49-F238E27FC236}">
              <a16:creationId xmlns:a16="http://schemas.microsoft.com/office/drawing/2014/main" id="{00000000-0008-0000-01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1" name="AutoShape 4">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2" name="AutoShape 2">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3" name="AutoShape 10">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4" name="AutoShape 8">
          <a:extLst>
            <a:ext uri="{FF2B5EF4-FFF2-40B4-BE49-F238E27FC236}">
              <a16:creationId xmlns:a16="http://schemas.microsoft.com/office/drawing/2014/main" id="{00000000-0008-0000-01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5" name="AutoShape 6">
          <a:extLst>
            <a:ext uri="{FF2B5EF4-FFF2-40B4-BE49-F238E27FC236}">
              <a16:creationId xmlns:a16="http://schemas.microsoft.com/office/drawing/2014/main" id="{00000000-0008-0000-01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6" name="AutoShape 4">
          <a:extLst>
            <a:ext uri="{FF2B5EF4-FFF2-40B4-BE49-F238E27FC236}">
              <a16:creationId xmlns:a16="http://schemas.microsoft.com/office/drawing/2014/main" id="{00000000-0008-0000-01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7" name="AutoShape 2">
          <a:extLst>
            <a:ext uri="{FF2B5EF4-FFF2-40B4-BE49-F238E27FC236}">
              <a16:creationId xmlns:a16="http://schemas.microsoft.com/office/drawing/2014/main" id="{00000000-0008-0000-01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8" name="AutoShape 10">
          <a:extLst>
            <a:ext uri="{FF2B5EF4-FFF2-40B4-BE49-F238E27FC236}">
              <a16:creationId xmlns:a16="http://schemas.microsoft.com/office/drawing/2014/main" id="{00000000-0008-0000-01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19" name="AutoShape 8">
          <a:extLst>
            <a:ext uri="{FF2B5EF4-FFF2-40B4-BE49-F238E27FC236}">
              <a16:creationId xmlns:a16="http://schemas.microsoft.com/office/drawing/2014/main" id="{00000000-0008-0000-01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0" name="AutoShape 6">
          <a:extLst>
            <a:ext uri="{FF2B5EF4-FFF2-40B4-BE49-F238E27FC236}">
              <a16:creationId xmlns:a16="http://schemas.microsoft.com/office/drawing/2014/main" id="{00000000-0008-0000-01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1" name="AutoShape 4">
          <a:extLst>
            <a:ext uri="{FF2B5EF4-FFF2-40B4-BE49-F238E27FC236}">
              <a16:creationId xmlns:a16="http://schemas.microsoft.com/office/drawing/2014/main" id="{00000000-0008-0000-01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70</xdr:row>
      <xdr:rowOff>152400</xdr:rowOff>
    </xdr:to>
    <xdr:sp macro="" textlink="">
      <xdr:nvSpPr>
        <xdr:cNvPr id="22" name="AutoShape 2">
          <a:extLst>
            <a:ext uri="{FF2B5EF4-FFF2-40B4-BE49-F238E27FC236}">
              <a16:creationId xmlns:a16="http://schemas.microsoft.com/office/drawing/2014/main" id="{00000000-0008-0000-01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3" name="AutoShape 10">
          <a:extLst>
            <a:ext uri="{FF2B5EF4-FFF2-40B4-BE49-F238E27FC236}">
              <a16:creationId xmlns:a16="http://schemas.microsoft.com/office/drawing/2014/main" id="{00000000-0008-0000-0100-000017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4" name="AutoShape 8">
          <a:extLst>
            <a:ext uri="{FF2B5EF4-FFF2-40B4-BE49-F238E27FC236}">
              <a16:creationId xmlns:a16="http://schemas.microsoft.com/office/drawing/2014/main" id="{00000000-0008-0000-0100-000018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5" name="AutoShape 6">
          <a:extLst>
            <a:ext uri="{FF2B5EF4-FFF2-40B4-BE49-F238E27FC236}">
              <a16:creationId xmlns:a16="http://schemas.microsoft.com/office/drawing/2014/main" id="{00000000-0008-0000-0100-000019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6" name="AutoShape 4">
          <a:extLst>
            <a:ext uri="{FF2B5EF4-FFF2-40B4-BE49-F238E27FC236}">
              <a16:creationId xmlns:a16="http://schemas.microsoft.com/office/drawing/2014/main" id="{00000000-0008-0000-0100-00001A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7" name="AutoShape 2">
          <a:extLst>
            <a:ext uri="{FF2B5EF4-FFF2-40B4-BE49-F238E27FC236}">
              <a16:creationId xmlns:a16="http://schemas.microsoft.com/office/drawing/2014/main" id="{00000000-0008-0000-0100-00001B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8" name="AutoShape 10">
          <a:extLst>
            <a:ext uri="{FF2B5EF4-FFF2-40B4-BE49-F238E27FC236}">
              <a16:creationId xmlns:a16="http://schemas.microsoft.com/office/drawing/2014/main" id="{00000000-0008-0000-0100-00001C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9" name="AutoShape 8">
          <a:extLst>
            <a:ext uri="{FF2B5EF4-FFF2-40B4-BE49-F238E27FC236}">
              <a16:creationId xmlns:a16="http://schemas.microsoft.com/office/drawing/2014/main" id="{00000000-0008-0000-0100-00001D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30" name="AutoShape 6">
          <a:extLst>
            <a:ext uri="{FF2B5EF4-FFF2-40B4-BE49-F238E27FC236}">
              <a16:creationId xmlns:a16="http://schemas.microsoft.com/office/drawing/2014/main" id="{00000000-0008-0000-0100-00001E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31" name="AutoShape 4">
          <a:extLst>
            <a:ext uri="{FF2B5EF4-FFF2-40B4-BE49-F238E27FC236}">
              <a16:creationId xmlns:a16="http://schemas.microsoft.com/office/drawing/2014/main" id="{00000000-0008-0000-0100-00001F00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48" name="AutoShape 2">
          <a:extLst>
            <a:ext uri="{FF2B5EF4-FFF2-40B4-BE49-F238E27FC236}">
              <a16:creationId xmlns:a16="http://schemas.microsoft.com/office/drawing/2014/main" id="{00000000-0008-0000-0100-000000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49" name="AutoShape 10">
          <a:extLst>
            <a:ext uri="{FF2B5EF4-FFF2-40B4-BE49-F238E27FC236}">
              <a16:creationId xmlns:a16="http://schemas.microsoft.com/office/drawing/2014/main" id="{00000000-0008-0000-0100-000001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1" name="AutoShape 8">
          <a:extLst>
            <a:ext uri="{FF2B5EF4-FFF2-40B4-BE49-F238E27FC236}">
              <a16:creationId xmlns:a16="http://schemas.microsoft.com/office/drawing/2014/main" id="{00000000-0008-0000-0100-000003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3" name="AutoShape 6">
          <a:extLst>
            <a:ext uri="{FF2B5EF4-FFF2-40B4-BE49-F238E27FC236}">
              <a16:creationId xmlns:a16="http://schemas.microsoft.com/office/drawing/2014/main" id="{00000000-0008-0000-0100-000005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5" name="AutoShape 4">
          <a:extLst>
            <a:ext uri="{FF2B5EF4-FFF2-40B4-BE49-F238E27FC236}">
              <a16:creationId xmlns:a16="http://schemas.microsoft.com/office/drawing/2014/main" id="{00000000-0008-0000-0100-000007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7" name="AutoShape 2">
          <a:extLst>
            <a:ext uri="{FF2B5EF4-FFF2-40B4-BE49-F238E27FC236}">
              <a16:creationId xmlns:a16="http://schemas.microsoft.com/office/drawing/2014/main" id="{00000000-0008-0000-0100-000009080000}"/>
            </a:ext>
          </a:extLst>
        </xdr:cNvPr>
        <xdr:cNvSpPr>
          <a:spLocks noChangeArrowheads="1"/>
        </xdr:cNvSpPr>
      </xdr:nvSpPr>
      <xdr:spPr bwMode="auto">
        <a:xfrm>
          <a:off x="0" y="0"/>
          <a:ext cx="9525000" cy="9296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59" name="AutoShape 10">
          <a:extLst>
            <a:ext uri="{FF2B5EF4-FFF2-40B4-BE49-F238E27FC236}">
              <a16:creationId xmlns:a16="http://schemas.microsoft.com/office/drawing/2014/main" id="{00000000-0008-0000-0100-00000B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0" name="AutoShape 8">
          <a:extLst>
            <a:ext uri="{FF2B5EF4-FFF2-40B4-BE49-F238E27FC236}">
              <a16:creationId xmlns:a16="http://schemas.microsoft.com/office/drawing/2014/main" id="{00000000-0008-0000-0100-00000C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1" name="AutoShape 6">
          <a:extLst>
            <a:ext uri="{FF2B5EF4-FFF2-40B4-BE49-F238E27FC236}">
              <a16:creationId xmlns:a16="http://schemas.microsoft.com/office/drawing/2014/main" id="{00000000-0008-0000-0100-00000D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2" name="AutoShape 4">
          <a:extLst>
            <a:ext uri="{FF2B5EF4-FFF2-40B4-BE49-F238E27FC236}">
              <a16:creationId xmlns:a16="http://schemas.microsoft.com/office/drawing/2014/main" id="{00000000-0008-0000-0100-00000E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3" name="AutoShape 2">
          <a:extLst>
            <a:ext uri="{FF2B5EF4-FFF2-40B4-BE49-F238E27FC236}">
              <a16:creationId xmlns:a16="http://schemas.microsoft.com/office/drawing/2014/main" id="{00000000-0008-0000-0100-00000F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4" name="AutoShape 10">
          <a:extLst>
            <a:ext uri="{FF2B5EF4-FFF2-40B4-BE49-F238E27FC236}">
              <a16:creationId xmlns:a16="http://schemas.microsoft.com/office/drawing/2014/main" id="{00000000-0008-0000-0100-000010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5" name="AutoShape 8">
          <a:extLst>
            <a:ext uri="{FF2B5EF4-FFF2-40B4-BE49-F238E27FC236}">
              <a16:creationId xmlns:a16="http://schemas.microsoft.com/office/drawing/2014/main" id="{00000000-0008-0000-0100-000011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6" name="AutoShape 6">
          <a:extLst>
            <a:ext uri="{FF2B5EF4-FFF2-40B4-BE49-F238E27FC236}">
              <a16:creationId xmlns:a16="http://schemas.microsoft.com/office/drawing/2014/main" id="{00000000-0008-0000-0100-000012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7" name="AutoShape 4">
          <a:extLst>
            <a:ext uri="{FF2B5EF4-FFF2-40B4-BE49-F238E27FC236}">
              <a16:creationId xmlns:a16="http://schemas.microsoft.com/office/drawing/2014/main" id="{00000000-0008-0000-0100-000013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8" name="AutoShape 2">
          <a:extLst>
            <a:ext uri="{FF2B5EF4-FFF2-40B4-BE49-F238E27FC236}">
              <a16:creationId xmlns:a16="http://schemas.microsoft.com/office/drawing/2014/main" id="{00000000-0008-0000-0100-000014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69" name="AutoShape 10">
          <a:extLst>
            <a:ext uri="{FF2B5EF4-FFF2-40B4-BE49-F238E27FC236}">
              <a16:creationId xmlns:a16="http://schemas.microsoft.com/office/drawing/2014/main" id="{00000000-0008-0000-0100-000015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0" name="AutoShape 8">
          <a:extLst>
            <a:ext uri="{FF2B5EF4-FFF2-40B4-BE49-F238E27FC236}">
              <a16:creationId xmlns:a16="http://schemas.microsoft.com/office/drawing/2014/main" id="{00000000-0008-0000-0100-000016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1" name="AutoShape 6">
          <a:extLst>
            <a:ext uri="{FF2B5EF4-FFF2-40B4-BE49-F238E27FC236}">
              <a16:creationId xmlns:a16="http://schemas.microsoft.com/office/drawing/2014/main" id="{00000000-0008-0000-0100-000017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2" name="AutoShape 4">
          <a:extLst>
            <a:ext uri="{FF2B5EF4-FFF2-40B4-BE49-F238E27FC236}">
              <a16:creationId xmlns:a16="http://schemas.microsoft.com/office/drawing/2014/main" id="{00000000-0008-0000-0100-000018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3" name="AutoShape 2">
          <a:extLst>
            <a:ext uri="{FF2B5EF4-FFF2-40B4-BE49-F238E27FC236}">
              <a16:creationId xmlns:a16="http://schemas.microsoft.com/office/drawing/2014/main" id="{00000000-0008-0000-0100-000019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4" name="AutoShape 10">
          <a:extLst>
            <a:ext uri="{FF2B5EF4-FFF2-40B4-BE49-F238E27FC236}">
              <a16:creationId xmlns:a16="http://schemas.microsoft.com/office/drawing/2014/main" id="{00000000-0008-0000-0100-00001A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5" name="AutoShape 8">
          <a:extLst>
            <a:ext uri="{FF2B5EF4-FFF2-40B4-BE49-F238E27FC236}">
              <a16:creationId xmlns:a16="http://schemas.microsoft.com/office/drawing/2014/main" id="{00000000-0008-0000-0100-00001B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6" name="AutoShape 6">
          <a:extLst>
            <a:ext uri="{FF2B5EF4-FFF2-40B4-BE49-F238E27FC236}">
              <a16:creationId xmlns:a16="http://schemas.microsoft.com/office/drawing/2014/main" id="{00000000-0008-0000-0100-00001C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7" name="AutoShape 4">
          <a:extLst>
            <a:ext uri="{FF2B5EF4-FFF2-40B4-BE49-F238E27FC236}">
              <a16:creationId xmlns:a16="http://schemas.microsoft.com/office/drawing/2014/main" id="{00000000-0008-0000-0100-00001D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8" name="AutoShape 2">
          <a:extLst>
            <a:ext uri="{FF2B5EF4-FFF2-40B4-BE49-F238E27FC236}">
              <a16:creationId xmlns:a16="http://schemas.microsoft.com/office/drawing/2014/main" id="{00000000-0008-0000-0100-00001E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79" name="AutoShape 10">
          <a:extLst>
            <a:ext uri="{FF2B5EF4-FFF2-40B4-BE49-F238E27FC236}">
              <a16:creationId xmlns:a16="http://schemas.microsoft.com/office/drawing/2014/main" id="{00000000-0008-0000-0100-00001F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0" name="AutoShape 8">
          <a:extLst>
            <a:ext uri="{FF2B5EF4-FFF2-40B4-BE49-F238E27FC236}">
              <a16:creationId xmlns:a16="http://schemas.microsoft.com/office/drawing/2014/main" id="{00000000-0008-0000-0100-000020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1" name="AutoShape 6">
          <a:extLst>
            <a:ext uri="{FF2B5EF4-FFF2-40B4-BE49-F238E27FC236}">
              <a16:creationId xmlns:a16="http://schemas.microsoft.com/office/drawing/2014/main" id="{00000000-0008-0000-0100-000021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2" name="AutoShape 4">
          <a:extLst>
            <a:ext uri="{FF2B5EF4-FFF2-40B4-BE49-F238E27FC236}">
              <a16:creationId xmlns:a16="http://schemas.microsoft.com/office/drawing/2014/main" id="{00000000-0008-0000-0100-000022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3" name="AutoShape 2">
          <a:extLst>
            <a:ext uri="{FF2B5EF4-FFF2-40B4-BE49-F238E27FC236}">
              <a16:creationId xmlns:a16="http://schemas.microsoft.com/office/drawing/2014/main" id="{00000000-0008-0000-0100-000023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4" name="AutoShape 10">
          <a:extLst>
            <a:ext uri="{FF2B5EF4-FFF2-40B4-BE49-F238E27FC236}">
              <a16:creationId xmlns:a16="http://schemas.microsoft.com/office/drawing/2014/main" id="{00000000-0008-0000-0100-000024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5" name="AutoShape 8">
          <a:extLst>
            <a:ext uri="{FF2B5EF4-FFF2-40B4-BE49-F238E27FC236}">
              <a16:creationId xmlns:a16="http://schemas.microsoft.com/office/drawing/2014/main" id="{00000000-0008-0000-0100-000025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6" name="AutoShape 6">
          <a:extLst>
            <a:ext uri="{FF2B5EF4-FFF2-40B4-BE49-F238E27FC236}">
              <a16:creationId xmlns:a16="http://schemas.microsoft.com/office/drawing/2014/main" id="{00000000-0008-0000-0100-000026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7" name="AutoShape 4">
          <a:extLst>
            <a:ext uri="{FF2B5EF4-FFF2-40B4-BE49-F238E27FC236}">
              <a16:creationId xmlns:a16="http://schemas.microsoft.com/office/drawing/2014/main" id="{00000000-0008-0000-0100-000027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8" name="AutoShape 2">
          <a:extLst>
            <a:ext uri="{FF2B5EF4-FFF2-40B4-BE49-F238E27FC236}">
              <a16:creationId xmlns:a16="http://schemas.microsoft.com/office/drawing/2014/main" id="{00000000-0008-0000-0100-000028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89" name="AutoShape 10">
          <a:extLst>
            <a:ext uri="{FF2B5EF4-FFF2-40B4-BE49-F238E27FC236}">
              <a16:creationId xmlns:a16="http://schemas.microsoft.com/office/drawing/2014/main" id="{00000000-0008-0000-0100-000029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0" name="AutoShape 8">
          <a:extLst>
            <a:ext uri="{FF2B5EF4-FFF2-40B4-BE49-F238E27FC236}">
              <a16:creationId xmlns:a16="http://schemas.microsoft.com/office/drawing/2014/main" id="{00000000-0008-0000-0100-00002A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1" name="AutoShape 6">
          <a:extLst>
            <a:ext uri="{FF2B5EF4-FFF2-40B4-BE49-F238E27FC236}">
              <a16:creationId xmlns:a16="http://schemas.microsoft.com/office/drawing/2014/main" id="{00000000-0008-0000-0100-00002B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2" name="AutoShape 4">
          <a:extLst>
            <a:ext uri="{FF2B5EF4-FFF2-40B4-BE49-F238E27FC236}">
              <a16:creationId xmlns:a16="http://schemas.microsoft.com/office/drawing/2014/main" id="{00000000-0008-0000-0100-00002C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3" name="AutoShape 2">
          <a:extLst>
            <a:ext uri="{FF2B5EF4-FFF2-40B4-BE49-F238E27FC236}">
              <a16:creationId xmlns:a16="http://schemas.microsoft.com/office/drawing/2014/main" id="{00000000-0008-0000-0100-00002D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4" name="AutoShape 10">
          <a:extLst>
            <a:ext uri="{FF2B5EF4-FFF2-40B4-BE49-F238E27FC236}">
              <a16:creationId xmlns:a16="http://schemas.microsoft.com/office/drawing/2014/main" id="{00000000-0008-0000-0100-00002E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5" name="AutoShape 8">
          <a:extLst>
            <a:ext uri="{FF2B5EF4-FFF2-40B4-BE49-F238E27FC236}">
              <a16:creationId xmlns:a16="http://schemas.microsoft.com/office/drawing/2014/main" id="{00000000-0008-0000-0100-00002F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6" name="AutoShape 6">
          <a:extLst>
            <a:ext uri="{FF2B5EF4-FFF2-40B4-BE49-F238E27FC236}">
              <a16:creationId xmlns:a16="http://schemas.microsoft.com/office/drawing/2014/main" id="{00000000-0008-0000-0100-000030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7" name="AutoShape 4">
          <a:extLst>
            <a:ext uri="{FF2B5EF4-FFF2-40B4-BE49-F238E27FC236}">
              <a16:creationId xmlns:a16="http://schemas.microsoft.com/office/drawing/2014/main" id="{00000000-0008-0000-0100-000031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8" name="AutoShape 2">
          <a:extLst>
            <a:ext uri="{FF2B5EF4-FFF2-40B4-BE49-F238E27FC236}">
              <a16:creationId xmlns:a16="http://schemas.microsoft.com/office/drawing/2014/main" id="{00000000-0008-0000-0100-000032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099" name="AutoShape 10">
          <a:extLst>
            <a:ext uri="{FF2B5EF4-FFF2-40B4-BE49-F238E27FC236}">
              <a16:creationId xmlns:a16="http://schemas.microsoft.com/office/drawing/2014/main" id="{00000000-0008-0000-0100-000033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0" name="AutoShape 8">
          <a:extLst>
            <a:ext uri="{FF2B5EF4-FFF2-40B4-BE49-F238E27FC236}">
              <a16:creationId xmlns:a16="http://schemas.microsoft.com/office/drawing/2014/main" id="{00000000-0008-0000-0100-000034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1" name="AutoShape 6">
          <a:extLst>
            <a:ext uri="{FF2B5EF4-FFF2-40B4-BE49-F238E27FC236}">
              <a16:creationId xmlns:a16="http://schemas.microsoft.com/office/drawing/2014/main" id="{00000000-0008-0000-0100-000035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2" name="AutoShape 4">
          <a:extLst>
            <a:ext uri="{FF2B5EF4-FFF2-40B4-BE49-F238E27FC236}">
              <a16:creationId xmlns:a16="http://schemas.microsoft.com/office/drawing/2014/main" id="{00000000-0008-0000-0100-000036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3" name="AutoShape 2">
          <a:extLst>
            <a:ext uri="{FF2B5EF4-FFF2-40B4-BE49-F238E27FC236}">
              <a16:creationId xmlns:a16="http://schemas.microsoft.com/office/drawing/2014/main" id="{00000000-0008-0000-0100-000037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4" name="AutoShape 10">
          <a:extLst>
            <a:ext uri="{FF2B5EF4-FFF2-40B4-BE49-F238E27FC236}">
              <a16:creationId xmlns:a16="http://schemas.microsoft.com/office/drawing/2014/main" id="{00000000-0008-0000-0100-000038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5" name="AutoShape 10">
          <a:extLst>
            <a:ext uri="{FF2B5EF4-FFF2-40B4-BE49-F238E27FC236}">
              <a16:creationId xmlns:a16="http://schemas.microsoft.com/office/drawing/2014/main" id="{00000000-0008-0000-0100-000039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6" name="AutoShape 10">
          <a:extLst>
            <a:ext uri="{FF2B5EF4-FFF2-40B4-BE49-F238E27FC236}">
              <a16:creationId xmlns:a16="http://schemas.microsoft.com/office/drawing/2014/main" id="{00000000-0008-0000-0100-00003A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32</xdr:col>
      <xdr:colOff>19050</xdr:colOff>
      <xdr:row>66</xdr:row>
      <xdr:rowOff>152400</xdr:rowOff>
    </xdr:to>
    <xdr:sp macro="" textlink="">
      <xdr:nvSpPr>
        <xdr:cNvPr id="2107" name="AutoShape 10">
          <a:extLst>
            <a:ext uri="{FF2B5EF4-FFF2-40B4-BE49-F238E27FC236}">
              <a16:creationId xmlns:a16="http://schemas.microsoft.com/office/drawing/2014/main" id="{00000000-0008-0000-0100-00003B080000}"/>
            </a:ext>
          </a:extLst>
        </xdr:cNvPr>
        <xdr:cNvSpPr>
          <a:spLocks noChangeArrowheads="1"/>
        </xdr:cNvSpPr>
      </xdr:nvSpPr>
      <xdr:spPr bwMode="auto">
        <a:xfrm>
          <a:off x="0" y="0"/>
          <a:ext cx="9525000" cy="9296400"/>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32</xdr:col>
      <xdr:colOff>276246</xdr:colOff>
      <xdr:row>4</xdr:row>
      <xdr:rowOff>95250</xdr:rowOff>
    </xdr:from>
    <xdr:to>
      <xdr:col>35</xdr:col>
      <xdr:colOff>403272</xdr:colOff>
      <xdr:row>15</xdr:row>
      <xdr:rowOff>22859</xdr:rowOff>
    </xdr:to>
    <xdr:pic>
      <xdr:nvPicPr>
        <xdr:cNvPr id="8" name="Image 92" descr="C:\Users\gimatc\AppData\Local\Temp\3a2b0194-2750-41a3-928e-8c169921dd54_couleur_rvb_2.zip.d54\Couleur RVB\Logo-CNFPT-2024-RVB.jpg">
          <a:extLst>
            <a:ext uri="{FF2B5EF4-FFF2-40B4-BE49-F238E27FC236}">
              <a16:creationId xmlns:a16="http://schemas.microsoft.com/office/drawing/2014/main" id="{00000000-0008-0000-0100-00005D000000}"/>
            </a:ext>
            <a:ext uri="{147F2762-F138-4A5C-976F-8EAC2B608ADB}">
              <a16:predDERef xmlns:a16="http://schemas.microsoft.com/office/drawing/2014/main" pred="{00000000-0008-0000-0100-00003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7971" y="552450"/>
          <a:ext cx="1359561" cy="1057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161834</xdr:colOff>
      <xdr:row>4</xdr:row>
      <xdr:rowOff>153940</xdr:rowOff>
    </xdr:from>
    <xdr:to>
      <xdr:col>19</xdr:col>
      <xdr:colOff>140969</xdr:colOff>
      <xdr:row>9</xdr:row>
      <xdr:rowOff>142293</xdr:rowOff>
    </xdr:to>
    <xdr:pic>
      <xdr:nvPicPr>
        <xdr:cNvPr id="4" name="Image 92" descr="C:\Users\gimatc\AppData\Local\Temp\3a2b0194-2750-41a3-928e-8c169921dd54_couleur_rvb_2.zip.d54\Couleur RVB\Logo-CNFPT-2024-RVB.jpg">
          <a:extLst>
            <a:ext uri="{FF2B5EF4-FFF2-40B4-BE49-F238E27FC236}">
              <a16:creationId xmlns:a16="http://schemas.microsoft.com/office/drawing/2014/main" id="{00000000-0008-0000-0100-00005D000000}"/>
            </a:ext>
            <a:ext uri="{147F2762-F138-4A5C-976F-8EAC2B608ADB}">
              <a16:predDERef xmlns:a16="http://schemas.microsoft.com/office/drawing/2014/main" pred="{00000000-0008-0000-0100-00003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484" y="725440"/>
          <a:ext cx="1419315" cy="1171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H56"/>
  <sheetViews>
    <sheetView showGridLines="0" zoomScale="130" zoomScaleNormal="130" workbookViewId="0"/>
  </sheetViews>
  <sheetFormatPr baseColWidth="10" defaultColWidth="9.109375" defaultRowHeight="13.2" x14ac:dyDescent="0.25"/>
  <cols>
    <col min="1" max="7" width="10.6640625" customWidth="1"/>
    <col min="8" max="8" width="18.109375" customWidth="1"/>
    <col min="9" max="1025" width="10.6640625" customWidth="1"/>
  </cols>
  <sheetData>
    <row r="1" spans="1:8" ht="15" customHeight="1" x14ac:dyDescent="0.25">
      <c r="A1" s="1" t="s">
        <v>225</v>
      </c>
      <c r="B1" s="2"/>
      <c r="C1" s="2"/>
      <c r="D1" s="2"/>
      <c r="E1" s="2"/>
      <c r="F1" s="2"/>
      <c r="G1" s="2"/>
      <c r="H1" s="2"/>
    </row>
    <row r="2" spans="1:8" ht="4.5" customHeight="1" x14ac:dyDescent="0.25">
      <c r="A2" s="3"/>
      <c r="B2" s="3"/>
      <c r="C2" s="3"/>
      <c r="D2" s="3"/>
      <c r="E2" s="3"/>
      <c r="F2" s="4"/>
      <c r="G2" s="4"/>
      <c r="H2" s="4"/>
    </row>
    <row r="3" spans="1:8" x14ac:dyDescent="0.25">
      <c r="A3" s="5"/>
      <c r="B3" s="6"/>
      <c r="C3" s="6"/>
      <c r="D3" s="6"/>
      <c r="E3" s="6"/>
      <c r="F3" s="6"/>
      <c r="G3" s="6"/>
      <c r="H3" s="7"/>
    </row>
    <row r="4" spans="1:8" ht="17.399999999999999" x14ac:dyDescent="0.25">
      <c r="A4" s="256" t="s">
        <v>0</v>
      </c>
      <c r="B4" s="256"/>
      <c r="C4" s="256"/>
      <c r="D4" s="256"/>
      <c r="E4" s="256"/>
      <c r="F4" s="256"/>
      <c r="G4" s="256"/>
      <c r="H4" s="256"/>
    </row>
    <row r="5" spans="1:8" x14ac:dyDescent="0.25">
      <c r="A5" s="8"/>
      <c r="H5" s="9"/>
    </row>
    <row r="6" spans="1:8" ht="12.75" customHeight="1" x14ac:dyDescent="0.25">
      <c r="A6" s="257" t="s">
        <v>1</v>
      </c>
      <c r="B6" s="257"/>
      <c r="C6" s="257"/>
      <c r="D6" s="257"/>
      <c r="E6" s="257"/>
      <c r="F6" s="257"/>
      <c r="G6" s="257"/>
      <c r="H6" s="257"/>
    </row>
    <row r="7" spans="1:8" x14ac:dyDescent="0.25">
      <c r="A7" s="257"/>
      <c r="B7" s="257"/>
      <c r="C7" s="257"/>
      <c r="D7" s="257"/>
      <c r="E7" s="257"/>
      <c r="F7" s="257"/>
      <c r="G7" s="257"/>
      <c r="H7" s="257"/>
    </row>
    <row r="8" spans="1:8" x14ac:dyDescent="0.25">
      <c r="A8" s="8"/>
      <c r="H8" s="9"/>
    </row>
    <row r="9" spans="1:8" ht="12.75" customHeight="1" x14ac:dyDescent="0.25">
      <c r="A9" s="257" t="s">
        <v>2</v>
      </c>
      <c r="B9" s="257"/>
      <c r="C9" s="257"/>
      <c r="D9" s="257"/>
      <c r="E9" s="257"/>
      <c r="F9" s="257"/>
      <c r="G9" s="257"/>
      <c r="H9" s="257"/>
    </row>
    <row r="10" spans="1:8" x14ac:dyDescent="0.25">
      <c r="A10" s="257"/>
      <c r="B10" s="257"/>
      <c r="C10" s="257"/>
      <c r="D10" s="257"/>
      <c r="E10" s="257"/>
      <c r="F10" s="257"/>
      <c r="G10" s="257"/>
      <c r="H10" s="257"/>
    </row>
    <row r="11" spans="1:8" x14ac:dyDescent="0.25">
      <c r="A11" s="10"/>
      <c r="H11" s="9"/>
    </row>
    <row r="12" spans="1:8" x14ac:dyDescent="0.25">
      <c r="A12" s="11" t="s">
        <v>3</v>
      </c>
      <c r="H12" s="9"/>
    </row>
    <row r="13" spans="1:8" x14ac:dyDescent="0.25">
      <c r="A13" s="11" t="s">
        <v>4</v>
      </c>
      <c r="E13" s="220"/>
      <c r="F13" s="220"/>
      <c r="G13" s="220"/>
      <c r="H13" s="225"/>
    </row>
    <row r="14" spans="1:8" x14ac:dyDescent="0.25">
      <c r="A14" s="11" t="s">
        <v>5</v>
      </c>
      <c r="H14" s="9"/>
    </row>
    <row r="15" spans="1:8" x14ac:dyDescent="0.25">
      <c r="A15" s="11" t="s">
        <v>6</v>
      </c>
      <c r="H15" s="9"/>
    </row>
    <row r="16" spans="1:8" x14ac:dyDescent="0.25">
      <c r="H16" s="9"/>
    </row>
    <row r="17" spans="1:8" x14ac:dyDescent="0.25">
      <c r="A17" s="11" t="s">
        <v>7</v>
      </c>
      <c r="H17" s="9"/>
    </row>
    <row r="18" spans="1:8" x14ac:dyDescent="0.25">
      <c r="A18" s="8"/>
      <c r="H18" s="9"/>
    </row>
    <row r="19" spans="1:8" x14ac:dyDescent="0.25">
      <c r="A19" s="11" t="s">
        <v>8</v>
      </c>
      <c r="H19" s="9"/>
    </row>
    <row r="20" spans="1:8" x14ac:dyDescent="0.25">
      <c r="A20" s="8"/>
      <c r="H20" s="9"/>
    </row>
    <row r="21" spans="1:8" x14ac:dyDescent="0.25">
      <c r="A21" s="8"/>
      <c r="H21" s="9"/>
    </row>
    <row r="22" spans="1:8" x14ac:dyDescent="0.25">
      <c r="A22" s="8"/>
      <c r="H22" s="9"/>
    </row>
    <row r="23" spans="1:8" x14ac:dyDescent="0.25">
      <c r="A23" s="8"/>
      <c r="H23" s="9"/>
    </row>
    <row r="24" spans="1:8" x14ac:dyDescent="0.25">
      <c r="A24" s="8"/>
      <c r="H24" s="9"/>
    </row>
    <row r="25" spans="1:8" x14ac:dyDescent="0.25">
      <c r="A25" s="8"/>
      <c r="H25" s="9"/>
    </row>
    <row r="26" spans="1:8" x14ac:dyDescent="0.25">
      <c r="A26" s="8"/>
      <c r="H26" s="9"/>
    </row>
    <row r="27" spans="1:8" x14ac:dyDescent="0.25">
      <c r="A27" s="8"/>
      <c r="H27" s="9"/>
    </row>
    <row r="28" spans="1:8" x14ac:dyDescent="0.25">
      <c r="A28" s="8"/>
      <c r="H28" s="226"/>
    </row>
    <row r="29" spans="1:8" x14ac:dyDescent="0.25">
      <c r="A29" s="8"/>
      <c r="H29" s="226"/>
    </row>
    <row r="30" spans="1:8" x14ac:dyDescent="0.25">
      <c r="A30" s="8"/>
      <c r="H30" s="226"/>
    </row>
    <row r="31" spans="1:8" x14ac:dyDescent="0.25">
      <c r="A31" s="8"/>
      <c r="H31" s="226"/>
    </row>
    <row r="32" spans="1:8" x14ac:dyDescent="0.25">
      <c r="A32" s="8"/>
      <c r="H32" s="226"/>
    </row>
    <row r="33" spans="1:8" x14ac:dyDescent="0.25">
      <c r="A33" s="8"/>
      <c r="H33" s="226"/>
    </row>
    <row r="34" spans="1:8" x14ac:dyDescent="0.25">
      <c r="A34" s="8"/>
      <c r="H34" s="226"/>
    </row>
    <row r="35" spans="1:8" x14ac:dyDescent="0.25">
      <c r="A35" s="8"/>
      <c r="H35" s="12"/>
    </row>
    <row r="36" spans="1:8" x14ac:dyDescent="0.25">
      <c r="A36" s="8"/>
      <c r="H36" s="12"/>
    </row>
    <row r="37" spans="1:8" x14ac:dyDescent="0.25">
      <c r="A37" s="8"/>
      <c r="H37" s="12"/>
    </row>
    <row r="38" spans="1:8" x14ac:dyDescent="0.25">
      <c r="A38" s="8"/>
      <c r="H38" s="12"/>
    </row>
    <row r="39" spans="1:8" hidden="1" x14ac:dyDescent="0.25">
      <c r="A39" s="8"/>
      <c r="H39" s="12"/>
    </row>
    <row r="40" spans="1:8" hidden="1" x14ac:dyDescent="0.25">
      <c r="A40" s="8"/>
      <c r="H40" s="12"/>
    </row>
    <row r="41" spans="1:8" x14ac:dyDescent="0.25">
      <c r="A41" s="8"/>
      <c r="H41" s="12"/>
    </row>
    <row r="42" spans="1:8" x14ac:dyDescent="0.25">
      <c r="H42" s="12"/>
    </row>
    <row r="43" spans="1:8" ht="14.4" x14ac:dyDescent="0.3">
      <c r="A43" s="210" t="s">
        <v>9</v>
      </c>
      <c r="H43" s="12"/>
    </row>
    <row r="44" spans="1:8" x14ac:dyDescent="0.25">
      <c r="A44" s="8" t="s">
        <v>10</v>
      </c>
      <c r="H44" s="9"/>
    </row>
    <row r="45" spans="1:8" ht="24" customHeight="1" x14ac:dyDescent="0.25">
      <c r="A45" s="260" t="s">
        <v>11</v>
      </c>
      <c r="B45" s="261"/>
      <c r="C45" s="261"/>
      <c r="D45" s="261"/>
      <c r="E45" s="261"/>
      <c r="F45" s="261"/>
      <c r="G45" s="261"/>
      <c r="H45" s="262"/>
    </row>
    <row r="46" spans="1:8" ht="12.75" customHeight="1" x14ac:dyDescent="0.25">
      <c r="A46" s="258" t="s">
        <v>12</v>
      </c>
      <c r="B46" s="258"/>
      <c r="C46" s="258"/>
      <c r="D46" s="258"/>
      <c r="E46" s="258"/>
      <c r="F46" s="258"/>
      <c r="G46" s="258"/>
      <c r="H46" s="258"/>
    </row>
    <row r="47" spans="1:8" ht="12.45" customHeight="1" x14ac:dyDescent="0.25">
      <c r="A47" s="258"/>
      <c r="B47" s="258"/>
      <c r="C47" s="258"/>
      <c r="D47" s="258"/>
      <c r="E47" s="258"/>
      <c r="F47" s="258"/>
      <c r="G47" s="258"/>
      <c r="H47" s="258"/>
    </row>
    <row r="48" spans="1:8" x14ac:dyDescent="0.25">
      <c r="A48" s="8" t="s">
        <v>13</v>
      </c>
      <c r="F48" s="13"/>
      <c r="G48" s="13"/>
      <c r="H48" s="14"/>
    </row>
    <row r="49" spans="1:8" x14ac:dyDescent="0.25">
      <c r="A49" s="8" t="s">
        <v>14</v>
      </c>
      <c r="H49" s="9"/>
    </row>
    <row r="50" spans="1:8" x14ac:dyDescent="0.25">
      <c r="A50" s="8" t="s">
        <v>15</v>
      </c>
      <c r="H50" s="9"/>
    </row>
    <row r="51" spans="1:8" x14ac:dyDescent="0.25">
      <c r="A51" s="8"/>
      <c r="H51" s="9"/>
    </row>
    <row r="52" spans="1:8" ht="17.399999999999999" x14ac:dyDescent="0.3">
      <c r="A52" s="259" t="s">
        <v>16</v>
      </c>
      <c r="B52" s="259"/>
      <c r="C52" s="259"/>
      <c r="D52" s="259"/>
      <c r="E52" s="259"/>
      <c r="F52" s="259"/>
      <c r="G52" s="259"/>
      <c r="H52" s="259"/>
    </row>
    <row r="53" spans="1:8" x14ac:dyDescent="0.25">
      <c r="A53" s="15"/>
      <c r="B53" s="16"/>
      <c r="C53" s="16"/>
      <c r="D53" s="16"/>
      <c r="E53" s="16"/>
      <c r="F53" s="16"/>
      <c r="G53" s="4"/>
      <c r="H53" s="17"/>
    </row>
    <row r="54" spans="1:8" ht="12.75" customHeight="1" x14ac:dyDescent="0.25">
      <c r="A54" s="255" t="s">
        <v>17</v>
      </c>
      <c r="B54" s="255"/>
      <c r="C54" s="255"/>
      <c r="D54" s="255"/>
      <c r="E54" s="255"/>
      <c r="F54" s="255"/>
      <c r="G54" s="255"/>
      <c r="H54" s="255"/>
    </row>
    <row r="55" spans="1:8" x14ac:dyDescent="0.25">
      <c r="A55" s="255"/>
      <c r="B55" s="255"/>
      <c r="C55" s="255"/>
      <c r="D55" s="255"/>
      <c r="E55" s="255"/>
      <c r="F55" s="255"/>
      <c r="G55" s="255"/>
      <c r="H55" s="255"/>
    </row>
    <row r="56" spans="1:8" ht="15.75" customHeight="1" thickBot="1" x14ac:dyDescent="0.3">
      <c r="A56" s="252" t="s">
        <v>18</v>
      </c>
      <c r="B56" s="253"/>
      <c r="C56" s="253"/>
      <c r="D56" s="253"/>
      <c r="E56" s="253"/>
      <c r="F56" s="253"/>
      <c r="G56" s="253"/>
      <c r="H56" s="254"/>
    </row>
  </sheetData>
  <sheetProtection algorithmName="SHA-512" hashValue="MEv9zcjMu00XDVXsHSp76hzNFW3LxevKSWUXo18nGLW4lVfaGmftAeeDm6Z4KKwnhU1VA2yMv7DqUWPg2EAbIQ==" saltValue="QMej2iUflH6k+MyrdUf77w==" spinCount="100000" sheet="1" formatCells="0" selectLockedCells="1"/>
  <mergeCells count="8">
    <mergeCell ref="A56:H56"/>
    <mergeCell ref="A54:H55"/>
    <mergeCell ref="A4:H4"/>
    <mergeCell ref="A6:H7"/>
    <mergeCell ref="A9:H10"/>
    <mergeCell ref="A46:H47"/>
    <mergeCell ref="A52:H52"/>
    <mergeCell ref="A45:H45"/>
  </mergeCells>
  <printOptions horizontalCentered="1" verticalCentered="1"/>
  <pageMargins left="0.39374999999999999" right="0.39374999999999999" top="0.98402777777777795" bottom="0.98402777777777795" header="0.51180555555555496" footer="0.51180555555555496"/>
  <pageSetup paperSize="8" scale="150" firstPageNumber="0" fitToWidth="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AX66"/>
  <sheetViews>
    <sheetView showGridLines="0" zoomScale="92" zoomScaleNormal="92" workbookViewId="0">
      <selection activeCell="B33" sqref="B33:G33"/>
    </sheetView>
  </sheetViews>
  <sheetFormatPr baseColWidth="10" defaultColWidth="9.109375" defaultRowHeight="13.2" x14ac:dyDescent="0.25"/>
  <cols>
    <col min="1" max="1" width="1.44140625" customWidth="1"/>
    <col min="2" max="2" width="9.44140625" customWidth="1"/>
    <col min="3" max="4" width="5.6640625" customWidth="1"/>
    <col min="5" max="6" width="7" customWidth="1"/>
    <col min="7" max="7" width="7.6640625" customWidth="1"/>
    <col min="8" max="8" width="1.44140625" customWidth="1"/>
    <col min="9" max="10" width="0.6640625" customWidth="1"/>
    <col min="11" max="11" width="1.44140625" customWidth="1"/>
    <col min="12" max="12" width="9.44140625" customWidth="1"/>
    <col min="13" max="14" width="5.6640625" customWidth="1"/>
    <col min="15" max="17" width="7" customWidth="1"/>
    <col min="18" max="18" width="1.44140625" customWidth="1"/>
    <col min="19" max="20" width="0.6640625" customWidth="1"/>
    <col min="21" max="21" width="1.44140625" customWidth="1"/>
    <col min="22" max="22" width="9.44140625" customWidth="1"/>
    <col min="23" max="24" width="5.6640625" customWidth="1"/>
    <col min="25" max="27" width="7" customWidth="1"/>
    <col min="28" max="28" width="1.44140625" customWidth="1"/>
    <col min="29" max="30" width="0.6640625" customWidth="1"/>
    <col min="31" max="31" width="1.44140625" customWidth="1"/>
    <col min="32" max="32" width="9.33203125" customWidth="1"/>
    <col min="33" max="34" width="5.6640625" customWidth="1"/>
    <col min="35" max="37" width="7" customWidth="1"/>
    <col min="38" max="38" width="1.44140625" customWidth="1"/>
    <col min="39" max="58" width="4.6640625" customWidth="1"/>
    <col min="59" max="1025" width="11.44140625" customWidth="1"/>
  </cols>
  <sheetData>
    <row r="1" spans="1:50" ht="15" customHeight="1" x14ac:dyDescent="0.3">
      <c r="A1" s="18" t="s">
        <v>19</v>
      </c>
      <c r="B1" s="4"/>
      <c r="C1" s="4"/>
      <c r="D1" s="4"/>
      <c r="E1" s="4"/>
      <c r="F1" s="4"/>
      <c r="G1" s="4"/>
      <c r="H1" s="263"/>
      <c r="I1" s="263"/>
      <c r="J1" s="263"/>
      <c r="K1" s="263"/>
      <c r="L1" s="216" t="s">
        <v>226</v>
      </c>
      <c r="M1" s="4"/>
      <c r="N1" s="4"/>
      <c r="O1" s="4"/>
      <c r="P1" s="4"/>
      <c r="Q1" s="4"/>
      <c r="R1" s="4"/>
      <c r="S1" s="4"/>
      <c r="T1" s="4"/>
      <c r="U1" s="4"/>
      <c r="V1" s="4"/>
      <c r="W1" s="4"/>
      <c r="X1" s="4"/>
      <c r="Y1" s="4"/>
      <c r="Z1" s="4"/>
      <c r="AA1" s="4"/>
      <c r="AB1" s="4"/>
      <c r="AC1" s="4"/>
      <c r="AD1" s="4"/>
      <c r="AE1" s="4"/>
      <c r="AF1" s="4"/>
      <c r="AG1" s="4"/>
      <c r="AH1" s="4"/>
      <c r="AI1" s="4"/>
      <c r="AJ1" s="4"/>
      <c r="AK1" s="4"/>
      <c r="AL1" s="4"/>
    </row>
    <row r="2" spans="1:50" ht="4.5" customHeight="1" x14ac:dyDescent="0.25">
      <c r="A2" s="3"/>
      <c r="B2" s="3"/>
      <c r="C2" s="3"/>
      <c r="D2" s="3"/>
      <c r="E2" s="3"/>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row>
    <row r="3" spans="1:50" ht="4.5" customHeight="1" x14ac:dyDescent="0.25">
      <c r="A3" s="19"/>
      <c r="B3" s="19"/>
      <c r="C3" s="19"/>
      <c r="D3" s="19"/>
      <c r="E3" s="19"/>
    </row>
    <row r="4" spans="1:50" x14ac:dyDescent="0.25">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row>
    <row r="6" spans="1:50" ht="3" customHeight="1" x14ac:dyDescent="0.25">
      <c r="A6" s="20"/>
      <c r="B6" s="20"/>
      <c r="C6" s="20"/>
      <c r="D6" s="20"/>
      <c r="E6" s="20"/>
      <c r="F6" s="20"/>
      <c r="G6" s="20"/>
      <c r="H6" s="20"/>
      <c r="I6" s="20"/>
      <c r="J6" s="20"/>
      <c r="K6" s="20"/>
      <c r="L6" s="20"/>
      <c r="M6" s="20"/>
      <c r="N6" s="20"/>
      <c r="O6" s="20"/>
      <c r="P6" s="20"/>
      <c r="Q6" s="20"/>
      <c r="R6" s="20"/>
    </row>
    <row r="7" spans="1:50" x14ac:dyDescent="0.25">
      <c r="A7" s="20"/>
      <c r="B7" s="21" t="s">
        <v>20</v>
      </c>
      <c r="C7" s="21"/>
      <c r="D7" s="21"/>
      <c r="E7" s="265"/>
      <c r="F7" s="265"/>
      <c r="G7" s="265"/>
      <c r="H7" s="265"/>
      <c r="I7" s="265"/>
      <c r="J7" s="265"/>
      <c r="K7" s="265"/>
      <c r="L7" s="265"/>
      <c r="M7" s="265"/>
      <c r="N7" s="265"/>
      <c r="O7" s="265"/>
      <c r="P7" s="265"/>
      <c r="Q7" s="265"/>
      <c r="R7" s="20"/>
      <c r="U7" s="218"/>
      <c r="V7" s="219"/>
      <c r="W7" s="220"/>
      <c r="X7" s="220"/>
      <c r="Y7" s="220"/>
      <c r="Z7" s="220"/>
      <c r="AA7" s="220"/>
      <c r="AB7" s="220"/>
      <c r="AC7" s="220"/>
      <c r="AD7" s="220"/>
      <c r="AE7" s="220"/>
      <c r="AF7" s="220"/>
      <c r="AG7" s="220"/>
    </row>
    <row r="8" spans="1:50" ht="3" customHeight="1" x14ac:dyDescent="0.25">
      <c r="A8" s="20"/>
      <c r="B8" s="21"/>
      <c r="C8" s="21"/>
      <c r="D8" s="21"/>
      <c r="E8" s="20"/>
      <c r="F8" s="20"/>
      <c r="G8" s="20"/>
      <c r="H8" s="20"/>
      <c r="I8" s="20"/>
      <c r="J8" s="20"/>
      <c r="K8" s="20"/>
      <c r="L8" s="20"/>
      <c r="M8" s="20"/>
      <c r="N8" s="20"/>
      <c r="O8" s="20"/>
      <c r="P8" s="20"/>
      <c r="Q8" s="20"/>
      <c r="R8" s="20"/>
      <c r="U8" s="220"/>
      <c r="V8" s="221"/>
      <c r="W8" s="220"/>
      <c r="X8" s="220"/>
      <c r="Y8" s="220"/>
      <c r="Z8" s="220"/>
      <c r="AA8" s="220"/>
      <c r="AB8" s="220"/>
      <c r="AC8" s="220"/>
      <c r="AD8" s="220"/>
      <c r="AE8" s="220"/>
      <c r="AF8" s="220"/>
      <c r="AG8" s="220"/>
    </row>
    <row r="9" spans="1:50" x14ac:dyDescent="0.25">
      <c r="A9" s="20"/>
      <c r="B9" s="21" t="s">
        <v>21</v>
      </c>
      <c r="C9" s="21"/>
      <c r="D9" s="21"/>
      <c r="E9" s="265"/>
      <c r="F9" s="265"/>
      <c r="G9" s="265"/>
      <c r="H9" s="265"/>
      <c r="I9" s="265"/>
      <c r="J9" s="265"/>
      <c r="K9" s="265"/>
      <c r="L9" s="265"/>
      <c r="M9" s="265"/>
      <c r="N9" s="265"/>
      <c r="O9" s="265"/>
      <c r="P9" s="265"/>
      <c r="Q9" s="265"/>
      <c r="R9" s="20"/>
      <c r="U9" s="222"/>
      <c r="V9" s="219"/>
      <c r="W9" s="220"/>
      <c r="X9" s="220"/>
      <c r="Z9" s="220"/>
      <c r="AA9" s="223"/>
      <c r="AB9" s="220"/>
      <c r="AC9" s="266"/>
      <c r="AD9" s="266"/>
      <c r="AE9" s="266"/>
      <c r="AF9" s="266"/>
      <c r="AG9" s="220"/>
    </row>
    <row r="10" spans="1:50" ht="3" customHeight="1" x14ac:dyDescent="0.25">
      <c r="A10" s="20"/>
      <c r="B10" s="20"/>
      <c r="C10" s="20"/>
      <c r="D10" s="20"/>
      <c r="E10" s="20"/>
      <c r="F10" s="20"/>
      <c r="G10" s="20"/>
      <c r="H10" s="20"/>
      <c r="I10" s="20"/>
      <c r="J10" s="20"/>
      <c r="K10" s="20"/>
      <c r="L10" s="20"/>
      <c r="M10" s="20"/>
      <c r="N10" s="20"/>
      <c r="O10" s="20"/>
      <c r="P10" s="20"/>
      <c r="Q10" s="20"/>
      <c r="R10" s="20"/>
      <c r="U10" s="220"/>
      <c r="V10" s="220"/>
      <c r="W10" s="220"/>
      <c r="X10" s="220"/>
      <c r="Y10" s="220"/>
      <c r="Z10" s="220"/>
      <c r="AA10" s="220"/>
      <c r="AB10" s="220"/>
      <c r="AC10" s="220"/>
      <c r="AD10" s="220"/>
      <c r="AE10" s="220"/>
      <c r="AF10" s="220"/>
      <c r="AG10" s="220"/>
    </row>
    <row r="11" spans="1:50" x14ac:dyDescent="0.25">
      <c r="A11" s="20"/>
      <c r="B11" s="22" t="s">
        <v>22</v>
      </c>
      <c r="C11" s="20"/>
      <c r="D11" s="20"/>
      <c r="E11" s="20"/>
      <c r="F11" s="20"/>
      <c r="G11" s="20"/>
      <c r="H11" s="20"/>
      <c r="I11" s="20"/>
      <c r="J11" s="20"/>
      <c r="K11" s="20"/>
      <c r="L11" s="20"/>
      <c r="M11" s="20"/>
      <c r="N11" s="20"/>
      <c r="O11" s="20"/>
      <c r="P11" s="20"/>
      <c r="Q11" s="20"/>
      <c r="R11" s="20"/>
      <c r="U11" s="220"/>
      <c r="V11" s="224"/>
      <c r="W11" s="220"/>
      <c r="X11" s="220"/>
      <c r="Y11" s="220"/>
      <c r="Z11" s="220"/>
      <c r="AA11" s="223" t="str">
        <f>IF(ISBLANK(AC9),"",IF(AC9="automobile","Puissance fiscale (cv) :","Cylindrée (cm³) :"))</f>
        <v/>
      </c>
      <c r="AB11" s="220"/>
      <c r="AC11" s="266"/>
      <c r="AD11" s="266"/>
      <c r="AE11" s="266"/>
      <c r="AF11" s="266"/>
      <c r="AG11" s="220"/>
    </row>
    <row r="12" spans="1:50" ht="3" customHeight="1" x14ac:dyDescent="0.25">
      <c r="A12" s="20"/>
      <c r="B12" s="20"/>
      <c r="C12" s="20"/>
      <c r="D12" s="20"/>
      <c r="E12" s="20"/>
      <c r="F12" s="20"/>
      <c r="G12" s="20"/>
      <c r="H12" s="20"/>
      <c r="I12" s="20"/>
      <c r="J12" s="20"/>
      <c r="K12" s="20"/>
      <c r="L12" s="20"/>
      <c r="M12" s="20"/>
      <c r="N12" s="20"/>
      <c r="O12" s="20"/>
      <c r="P12" s="20"/>
      <c r="Q12" s="20"/>
      <c r="R12" s="20"/>
      <c r="U12" s="220"/>
      <c r="V12" s="220"/>
      <c r="W12" s="220"/>
      <c r="X12" s="220"/>
      <c r="Y12" s="220"/>
      <c r="Z12" s="220"/>
      <c r="AA12" s="220"/>
      <c r="AB12" s="220"/>
      <c r="AC12" s="220"/>
      <c r="AD12" s="220"/>
      <c r="AE12" s="220"/>
      <c r="AF12" s="220"/>
      <c r="AG12" s="220"/>
    </row>
    <row r="13" spans="1:50" x14ac:dyDescent="0.25">
      <c r="A13" s="20"/>
      <c r="B13" s="23" t="s">
        <v>23</v>
      </c>
      <c r="C13" s="20"/>
      <c r="D13" s="265"/>
      <c r="E13" s="265"/>
      <c r="F13" s="265"/>
      <c r="G13" s="265"/>
      <c r="H13" s="265"/>
      <c r="I13" s="265"/>
      <c r="J13" s="265"/>
      <c r="K13" s="265"/>
      <c r="L13" s="265"/>
      <c r="M13" s="265"/>
      <c r="N13" s="265"/>
      <c r="O13" s="265"/>
      <c r="P13" s="265"/>
      <c r="Q13" s="265"/>
      <c r="R13" s="20"/>
      <c r="U13" s="220"/>
      <c r="V13" s="220"/>
      <c r="W13" s="220"/>
      <c r="X13" s="220"/>
      <c r="Y13" s="220"/>
      <c r="Z13" s="220"/>
      <c r="AA13" s="220"/>
      <c r="AB13" s="220"/>
      <c r="AC13" s="220"/>
      <c r="AD13" s="220"/>
      <c r="AE13" s="220"/>
      <c r="AF13" s="220"/>
      <c r="AG13" s="220"/>
    </row>
    <row r="14" spans="1:50" ht="3" customHeight="1" x14ac:dyDescent="0.25">
      <c r="A14" s="20"/>
      <c r="B14" s="20"/>
      <c r="C14" s="20"/>
      <c r="D14" s="20"/>
      <c r="E14" s="20"/>
      <c r="F14" s="20"/>
      <c r="G14" s="20"/>
      <c r="H14" s="20"/>
      <c r="I14" s="20"/>
      <c r="J14" s="20"/>
      <c r="K14" s="20"/>
      <c r="L14" s="20"/>
      <c r="M14" s="20"/>
      <c r="N14" s="20"/>
      <c r="O14" s="20"/>
      <c r="P14" s="20"/>
      <c r="Q14" s="20"/>
      <c r="R14" s="20"/>
      <c r="U14" s="220"/>
      <c r="V14" s="220"/>
      <c r="W14" s="220"/>
      <c r="X14" s="220"/>
      <c r="Y14" s="220"/>
      <c r="Z14" s="220"/>
      <c r="AA14" s="220"/>
      <c r="AB14" s="220"/>
      <c r="AC14" s="220"/>
      <c r="AD14" s="220"/>
      <c r="AE14" s="220"/>
      <c r="AF14" s="220"/>
      <c r="AG14" s="220"/>
    </row>
    <row r="15" spans="1:50" x14ac:dyDescent="0.25">
      <c r="A15" s="20"/>
      <c r="B15" s="23" t="s">
        <v>24</v>
      </c>
      <c r="C15" s="20"/>
      <c r="D15" s="265"/>
      <c r="E15" s="265"/>
      <c r="F15" s="265"/>
      <c r="G15" s="265"/>
      <c r="H15" s="265"/>
      <c r="I15" s="265"/>
      <c r="J15" s="265"/>
      <c r="K15" s="265"/>
      <c r="L15" s="265"/>
      <c r="M15" s="265"/>
      <c r="N15" s="265"/>
      <c r="O15" s="265"/>
      <c r="P15" s="265"/>
      <c r="Q15" s="265"/>
      <c r="R15" s="20"/>
      <c r="S15" s="24">
        <f>D19</f>
        <v>0</v>
      </c>
      <c r="U15" s="220"/>
      <c r="V15" s="220"/>
      <c r="W15" s="220"/>
      <c r="X15" s="220"/>
      <c r="Y15" s="220"/>
      <c r="Z15" s="220"/>
      <c r="AA15" s="220"/>
      <c r="AB15" s="267"/>
      <c r="AC15" s="267"/>
      <c r="AD15" s="267"/>
      <c r="AE15" s="267"/>
      <c r="AF15" s="267"/>
      <c r="AG15" s="220"/>
      <c r="AU15" s="268"/>
      <c r="AV15" s="268"/>
      <c r="AW15" s="268"/>
      <c r="AX15" s="268"/>
    </row>
    <row r="16" spans="1:50" ht="3" customHeight="1" x14ac:dyDescent="0.25">
      <c r="A16" s="20"/>
      <c r="B16" s="20"/>
      <c r="C16" s="20"/>
      <c r="D16" s="20"/>
      <c r="E16" s="20"/>
      <c r="F16" s="20"/>
      <c r="G16" s="20"/>
      <c r="H16" s="20"/>
      <c r="I16" s="20"/>
      <c r="J16" s="20"/>
      <c r="K16" s="20"/>
      <c r="L16" s="20"/>
      <c r="M16" s="20"/>
      <c r="N16" s="20"/>
      <c r="O16" s="20"/>
      <c r="P16" s="20"/>
      <c r="Q16" s="20"/>
      <c r="R16" s="20"/>
      <c r="S16" s="24" t="str">
        <f>IF(E28="","",E28)</f>
        <v/>
      </c>
    </row>
    <row r="17" spans="1:50" ht="13.5" customHeight="1" x14ac:dyDescent="0.25">
      <c r="A17" s="20"/>
      <c r="B17" s="23" t="s">
        <v>25</v>
      </c>
      <c r="C17" s="20"/>
      <c r="D17" s="269"/>
      <c r="E17" s="269"/>
      <c r="F17" s="269"/>
      <c r="G17" s="269"/>
      <c r="H17" s="269"/>
      <c r="I17" s="269"/>
      <c r="J17" s="269"/>
      <c r="K17" s="269"/>
      <c r="L17" s="269"/>
      <c r="M17" s="269"/>
      <c r="N17" s="269"/>
      <c r="O17" s="269"/>
      <c r="P17" s="269"/>
      <c r="Q17" s="269"/>
      <c r="R17" s="20"/>
      <c r="AU17" s="268"/>
      <c r="AV17" s="268"/>
      <c r="AW17" s="268"/>
      <c r="AX17" s="268"/>
    </row>
    <row r="18" spans="1:50" ht="3" customHeight="1" thickTop="1" thickBot="1" x14ac:dyDescent="0.3">
      <c r="A18" s="20"/>
      <c r="B18" s="20"/>
      <c r="C18" s="20"/>
      <c r="D18" s="20"/>
      <c r="E18" s="20"/>
      <c r="F18" s="20"/>
      <c r="G18" s="20"/>
      <c r="H18" s="20"/>
      <c r="I18" s="20"/>
      <c r="J18" s="20"/>
      <c r="K18" s="20"/>
      <c r="L18" s="20"/>
      <c r="M18" s="20"/>
      <c r="N18" s="20"/>
      <c r="O18" s="20"/>
      <c r="P18" s="20"/>
      <c r="Q18" s="20"/>
      <c r="R18" s="20"/>
      <c r="U18" s="270" t="s">
        <v>26</v>
      </c>
      <c r="V18" s="270"/>
      <c r="W18" s="270"/>
      <c r="X18" s="270"/>
      <c r="Y18" s="270"/>
      <c r="Z18" s="270"/>
      <c r="AA18" s="270"/>
      <c r="AB18" s="270"/>
      <c r="AC18" s="270"/>
      <c r="AD18" s="270"/>
      <c r="AE18" s="270"/>
    </row>
    <row r="19" spans="1:50" ht="13.5" customHeight="1" thickTop="1" thickBot="1" x14ac:dyDescent="0.3">
      <c r="A19" s="20"/>
      <c r="B19" s="23" t="s">
        <v>27</v>
      </c>
      <c r="C19" s="20"/>
      <c r="D19" s="265"/>
      <c r="E19" s="265"/>
      <c r="F19" s="265"/>
      <c r="G19" s="265"/>
      <c r="H19" s="265"/>
      <c r="I19" s="265"/>
      <c r="J19" s="265"/>
      <c r="K19" s="265"/>
      <c r="L19" s="265"/>
      <c r="M19" s="265"/>
      <c r="N19" s="265"/>
      <c r="O19" s="265"/>
      <c r="P19" s="265"/>
      <c r="Q19" s="265"/>
      <c r="R19" s="20"/>
      <c r="U19" s="270"/>
      <c r="V19" s="270"/>
      <c r="W19" s="270"/>
      <c r="X19" s="270"/>
      <c r="Y19" s="270"/>
      <c r="Z19" s="270"/>
      <c r="AA19" s="270"/>
      <c r="AB19" s="270"/>
      <c r="AC19" s="270"/>
      <c r="AD19" s="270"/>
      <c r="AE19" s="270"/>
      <c r="AG19" s="204" t="s">
        <v>28</v>
      </c>
      <c r="AH19" s="200"/>
      <c r="AI19" s="200"/>
      <c r="AJ19" s="201"/>
    </row>
    <row r="20" spans="1:50" ht="3" customHeight="1" thickTop="1" thickBot="1" x14ac:dyDescent="0.3">
      <c r="A20" s="20"/>
      <c r="B20" s="23"/>
      <c r="C20" s="20"/>
      <c r="D20" s="20"/>
      <c r="E20" s="20"/>
      <c r="F20" s="20"/>
      <c r="G20" s="20"/>
      <c r="H20" s="20"/>
      <c r="I20" s="20"/>
      <c r="J20" s="20"/>
      <c r="K20" s="20"/>
      <c r="L20" s="20"/>
      <c r="M20" s="20"/>
      <c r="N20" s="20"/>
      <c r="O20" s="20"/>
      <c r="P20" s="20"/>
      <c r="Q20" s="20"/>
      <c r="R20" s="20"/>
      <c r="U20" s="207"/>
      <c r="V20" s="207"/>
      <c r="W20" s="207"/>
      <c r="X20" s="207"/>
      <c r="Y20" s="207"/>
      <c r="Z20" s="207"/>
      <c r="AA20" s="207"/>
      <c r="AB20" s="207"/>
      <c r="AC20" s="207"/>
      <c r="AD20" s="207"/>
      <c r="AE20" s="207"/>
      <c r="AG20" s="202"/>
      <c r="AJ20" s="203"/>
      <c r="AP20" t="e" vm="1">
        <v>#VALUE!</v>
      </c>
    </row>
    <row r="21" spans="1:50" ht="13.5" customHeight="1" thickTop="1" thickBot="1" x14ac:dyDescent="0.3">
      <c r="A21" s="20"/>
      <c r="B21" s="23" t="s">
        <v>29</v>
      </c>
      <c r="C21" s="20"/>
      <c r="D21" s="265"/>
      <c r="E21" s="265"/>
      <c r="F21" s="265"/>
      <c r="G21" s="265"/>
      <c r="H21" s="265"/>
      <c r="I21" s="265"/>
      <c r="J21" s="265"/>
      <c r="K21" s="265"/>
      <c r="L21" s="265"/>
      <c r="M21" s="265"/>
      <c r="N21" s="265"/>
      <c r="O21" s="265"/>
      <c r="P21" s="265"/>
      <c r="Q21" s="265"/>
      <c r="R21" s="20"/>
      <c r="U21" s="207"/>
      <c r="V21" s="207"/>
      <c r="W21" s="207"/>
      <c r="X21" s="207"/>
      <c r="Y21" s="207"/>
      <c r="Z21" s="207"/>
      <c r="AA21" s="207"/>
      <c r="AB21" s="207"/>
      <c r="AC21" s="207"/>
      <c r="AD21" s="207"/>
      <c r="AE21" s="207"/>
      <c r="AG21" s="274"/>
      <c r="AH21" s="275"/>
      <c r="AI21" s="275"/>
      <c r="AJ21" s="276"/>
    </row>
    <row r="22" spans="1:50" ht="3" customHeight="1" thickTop="1" thickBot="1" x14ac:dyDescent="0.3">
      <c r="A22" s="20"/>
      <c r="B22" s="23"/>
      <c r="C22" s="23"/>
      <c r="D22" s="23"/>
      <c r="E22" s="23"/>
      <c r="F22" s="23"/>
      <c r="G22" s="23"/>
      <c r="H22" s="23"/>
      <c r="I22" s="23"/>
      <c r="J22" s="23"/>
      <c r="K22" s="23"/>
      <c r="L22" s="23"/>
      <c r="M22" s="23"/>
      <c r="N22" s="23"/>
      <c r="O22" s="23"/>
      <c r="P22" s="23"/>
      <c r="Q22" s="23"/>
      <c r="R22" s="20"/>
      <c r="U22" s="207"/>
      <c r="V22" s="207"/>
      <c r="W22" s="207"/>
      <c r="X22" s="207"/>
      <c r="Y22" s="207"/>
      <c r="Z22" s="207"/>
      <c r="AA22" s="207"/>
      <c r="AB22" s="207"/>
      <c r="AC22" s="207"/>
      <c r="AD22" s="207"/>
      <c r="AE22" s="207"/>
    </row>
    <row r="23" spans="1:50" ht="13.5" customHeight="1" thickTop="1" thickBot="1" x14ac:dyDescent="0.3">
      <c r="A23" s="20"/>
      <c r="B23" s="23" t="s">
        <v>30</v>
      </c>
      <c r="C23" s="20"/>
      <c r="D23" s="265"/>
      <c r="E23" s="265"/>
      <c r="F23" s="265"/>
      <c r="G23" s="265"/>
      <c r="H23" s="265"/>
      <c r="I23" s="265"/>
      <c r="J23" s="265"/>
      <c r="K23" s="265"/>
      <c r="L23" s="265"/>
      <c r="M23" s="265"/>
      <c r="N23" s="265"/>
      <c r="O23" s="265"/>
      <c r="P23" s="265"/>
      <c r="Q23" s="265"/>
      <c r="R23" s="20"/>
      <c r="U23" s="207"/>
      <c r="V23" s="207"/>
      <c r="W23" s="207"/>
      <c r="X23" s="207"/>
      <c r="Y23" s="207"/>
      <c r="Z23" s="207"/>
      <c r="AA23" s="207"/>
      <c r="AB23" s="207"/>
      <c r="AC23" s="207"/>
      <c r="AD23" s="207"/>
      <c r="AE23" s="207"/>
    </row>
    <row r="24" spans="1:50" ht="18" customHeight="1" thickTop="1" thickBot="1" x14ac:dyDescent="0.3">
      <c r="A24" s="20"/>
      <c r="B24" s="22" t="s">
        <v>31</v>
      </c>
      <c r="C24" s="20"/>
      <c r="D24" s="20"/>
      <c r="E24" s="25"/>
      <c r="F24" s="25"/>
      <c r="G24" s="25"/>
      <c r="H24" s="25"/>
      <c r="I24" s="25"/>
      <c r="J24" s="25"/>
      <c r="K24" s="25"/>
      <c r="L24" s="25"/>
      <c r="M24" s="25"/>
      <c r="N24" s="25"/>
      <c r="O24" s="25"/>
      <c r="P24" s="25"/>
      <c r="Q24" s="25"/>
      <c r="R24" s="20"/>
      <c r="U24" s="271"/>
      <c r="V24" s="271"/>
      <c r="W24" s="271"/>
      <c r="X24" s="271"/>
      <c r="Y24" s="271"/>
      <c r="Z24" s="271"/>
      <c r="AA24" s="271"/>
      <c r="AB24" s="271"/>
      <c r="AC24" s="271"/>
      <c r="AD24" s="271"/>
      <c r="AE24" s="271"/>
      <c r="AG24" s="204" t="s">
        <v>32</v>
      </c>
      <c r="AH24" s="200"/>
      <c r="AI24" s="200"/>
      <c r="AJ24" s="201"/>
    </row>
    <row r="25" spans="1:50" ht="3" customHeight="1" thickTop="1" thickBot="1" x14ac:dyDescent="0.3">
      <c r="A25" s="20"/>
      <c r="B25" s="20"/>
      <c r="C25" s="20"/>
      <c r="D25" s="20"/>
      <c r="E25" s="20"/>
      <c r="F25" s="20"/>
      <c r="G25" s="20"/>
      <c r="H25" s="20"/>
      <c r="I25" s="20"/>
      <c r="J25" s="20"/>
      <c r="K25" s="20"/>
      <c r="L25" s="20"/>
      <c r="M25" s="20"/>
      <c r="N25" s="20"/>
      <c r="O25" s="20"/>
      <c r="P25" s="20"/>
      <c r="Q25" s="20"/>
      <c r="R25" s="20"/>
      <c r="U25" s="271"/>
      <c r="V25" s="271"/>
      <c r="W25" s="271"/>
      <c r="X25" s="271"/>
      <c r="Y25" s="271"/>
      <c r="Z25" s="271"/>
      <c r="AA25" s="271"/>
      <c r="AB25" s="271"/>
      <c r="AC25" s="271"/>
      <c r="AD25" s="271"/>
      <c r="AE25" s="271"/>
      <c r="AG25" s="202"/>
      <c r="AJ25" s="203"/>
    </row>
    <row r="26" spans="1:50" ht="12.75" customHeight="1" thickTop="1" thickBot="1" x14ac:dyDescent="0.3">
      <c r="A26" s="20"/>
      <c r="B26" s="23" t="s">
        <v>33</v>
      </c>
      <c r="C26" s="20"/>
      <c r="D26" s="20"/>
      <c r="E26" s="265"/>
      <c r="F26" s="265"/>
      <c r="G26" s="265"/>
      <c r="H26" s="265"/>
      <c r="I26" s="265"/>
      <c r="J26" s="265"/>
      <c r="K26" s="265"/>
      <c r="L26" s="265"/>
      <c r="M26" s="265"/>
      <c r="N26" s="265"/>
      <c r="O26" s="265"/>
      <c r="P26" s="265"/>
      <c r="Q26" s="265"/>
      <c r="R26" s="20"/>
      <c r="U26" s="271"/>
      <c r="V26" s="271"/>
      <c r="W26" s="271"/>
      <c r="X26" s="271"/>
      <c r="Y26" s="271"/>
      <c r="Z26" s="271"/>
      <c r="AA26" s="271"/>
      <c r="AB26" s="271"/>
      <c r="AC26" s="271"/>
      <c r="AD26" s="271"/>
      <c r="AE26" s="271"/>
      <c r="AG26" s="274"/>
      <c r="AH26" s="275"/>
      <c r="AI26" s="275"/>
      <c r="AJ26" s="276"/>
    </row>
    <row r="27" spans="1:50" ht="3" customHeight="1" thickTop="1" thickBot="1" x14ac:dyDescent="0.3">
      <c r="A27" s="20"/>
      <c r="B27" s="20"/>
      <c r="C27" s="20"/>
      <c r="D27" s="20"/>
      <c r="E27" s="20"/>
      <c r="F27" s="20"/>
      <c r="G27" s="20"/>
      <c r="H27" s="20"/>
      <c r="I27" s="20"/>
      <c r="J27" s="20"/>
      <c r="K27" s="20"/>
      <c r="L27" s="20"/>
      <c r="M27" s="20"/>
      <c r="N27" s="20"/>
      <c r="O27" s="20"/>
      <c r="P27" s="20"/>
      <c r="Q27" s="20"/>
      <c r="R27" s="20"/>
      <c r="U27" s="271"/>
      <c r="V27" s="271"/>
      <c r="W27" s="271"/>
      <c r="X27" s="271"/>
      <c r="Y27" s="271"/>
      <c r="Z27" s="271"/>
      <c r="AA27" s="271"/>
      <c r="AB27" s="271"/>
      <c r="AC27" s="271"/>
      <c r="AD27" s="271"/>
      <c r="AE27" s="271"/>
    </row>
    <row r="28" spans="1:50" ht="12.75" customHeight="1" x14ac:dyDescent="0.25">
      <c r="A28" s="20"/>
      <c r="B28" s="23" t="s">
        <v>34</v>
      </c>
      <c r="C28" s="20"/>
      <c r="D28" s="20"/>
      <c r="E28" s="265"/>
      <c r="F28" s="265"/>
      <c r="G28" s="265"/>
      <c r="H28" s="265"/>
      <c r="I28" s="265"/>
      <c r="J28" s="265"/>
      <c r="K28" s="265"/>
      <c r="L28" s="265"/>
      <c r="M28" s="265"/>
      <c r="N28" s="265"/>
      <c r="O28" s="265"/>
      <c r="P28" s="265"/>
      <c r="Q28" s="265"/>
      <c r="R28" s="20"/>
      <c r="U28" s="271"/>
      <c r="V28" s="271"/>
      <c r="W28" s="271"/>
      <c r="X28" s="271"/>
      <c r="Y28" s="271"/>
      <c r="Z28" s="271"/>
      <c r="AA28" s="271"/>
      <c r="AB28" s="271"/>
      <c r="AC28" s="271"/>
      <c r="AD28" s="271"/>
      <c r="AE28" s="271"/>
    </row>
    <row r="29" spans="1:50" ht="3" customHeight="1" x14ac:dyDescent="0.25">
      <c r="A29" s="20"/>
      <c r="B29" s="20"/>
      <c r="C29" s="20"/>
      <c r="D29" s="20"/>
      <c r="E29" s="20"/>
      <c r="F29" s="20"/>
      <c r="G29" s="25"/>
      <c r="H29" s="25"/>
      <c r="I29" s="25"/>
      <c r="J29" s="25"/>
      <c r="K29" s="25"/>
      <c r="L29" s="25"/>
      <c r="M29" s="25"/>
      <c r="N29" s="25"/>
      <c r="O29" s="20"/>
      <c r="P29" s="20"/>
      <c r="Q29" s="20"/>
      <c r="R29" s="20"/>
    </row>
    <row r="31" spans="1:50" ht="12.75" customHeight="1" x14ac:dyDescent="0.25">
      <c r="A31" s="26"/>
      <c r="B31" s="272" t="s">
        <v>35</v>
      </c>
      <c r="C31" s="272"/>
      <c r="D31" s="272"/>
      <c r="E31" s="272"/>
      <c r="F31" s="272"/>
      <c r="G31" s="272"/>
      <c r="H31" s="27"/>
      <c r="I31" s="28"/>
      <c r="J31" s="28"/>
      <c r="K31" s="27"/>
      <c r="L31" s="273" t="s">
        <v>36</v>
      </c>
      <c r="M31" s="273"/>
      <c r="N31" s="273"/>
      <c r="O31" s="273"/>
      <c r="P31" s="273"/>
      <c r="Q31" s="273"/>
      <c r="R31" s="27"/>
      <c r="S31" s="28"/>
      <c r="T31" s="28"/>
      <c r="U31" s="27"/>
      <c r="V31" s="272" t="s">
        <v>37</v>
      </c>
      <c r="W31" s="272"/>
      <c r="X31" s="272"/>
      <c r="Y31" s="272"/>
      <c r="Z31" s="272"/>
      <c r="AA31" s="272"/>
      <c r="AB31" s="27"/>
      <c r="AC31" s="28"/>
      <c r="AD31" s="28"/>
      <c r="AE31" s="27"/>
      <c r="AF31" s="273" t="s">
        <v>38</v>
      </c>
      <c r="AG31" s="273"/>
      <c r="AH31" s="273"/>
      <c r="AI31" s="273"/>
      <c r="AJ31" s="273"/>
      <c r="AK31" s="273"/>
      <c r="AL31" s="26"/>
    </row>
    <row r="32" spans="1:50" ht="13.8" thickBot="1" x14ac:dyDescent="0.3">
      <c r="A32" s="29"/>
      <c r="B32" s="30" t="s">
        <v>39</v>
      </c>
      <c r="C32" s="29"/>
      <c r="D32" s="29"/>
      <c r="E32" s="29"/>
      <c r="F32" s="29"/>
      <c r="G32" s="29"/>
      <c r="H32" s="29"/>
      <c r="K32" s="31"/>
      <c r="L32" s="32" t="s">
        <v>39</v>
      </c>
      <c r="M32" s="31"/>
      <c r="N32" s="31"/>
      <c r="O32" s="31"/>
      <c r="P32" s="31"/>
      <c r="Q32" s="31"/>
      <c r="R32" s="31"/>
      <c r="U32" s="29"/>
      <c r="V32" s="30" t="s">
        <v>39</v>
      </c>
      <c r="W32" s="29"/>
      <c r="X32" s="29"/>
      <c r="Y32" s="29"/>
      <c r="Z32" s="29"/>
      <c r="AA32" s="29"/>
      <c r="AB32" s="29"/>
      <c r="AE32" s="31"/>
      <c r="AF32" s="32" t="s">
        <v>39</v>
      </c>
      <c r="AG32" s="31"/>
      <c r="AH32" s="31"/>
      <c r="AI32" s="31"/>
      <c r="AJ32" s="31"/>
      <c r="AK32" s="31"/>
      <c r="AL32" s="31"/>
    </row>
    <row r="33" spans="1:38" ht="12.75" customHeight="1" thickTop="1" thickBot="1" x14ac:dyDescent="0.3">
      <c r="A33" s="29"/>
      <c r="B33" s="277"/>
      <c r="C33" s="277"/>
      <c r="D33" s="277"/>
      <c r="E33" s="277"/>
      <c r="F33" s="277"/>
      <c r="G33" s="277"/>
      <c r="H33" s="33"/>
      <c r="I33" s="19"/>
      <c r="J33" s="19"/>
      <c r="K33" s="34"/>
      <c r="L33" s="277"/>
      <c r="M33" s="277"/>
      <c r="N33" s="277"/>
      <c r="O33" s="277"/>
      <c r="P33" s="277"/>
      <c r="Q33" s="277"/>
      <c r="R33" s="31"/>
      <c r="U33" s="29"/>
      <c r="V33" s="278"/>
      <c r="W33" s="279"/>
      <c r="X33" s="279"/>
      <c r="Y33" s="279"/>
      <c r="Z33" s="279"/>
      <c r="AA33" s="280"/>
      <c r="AB33" s="29"/>
      <c r="AE33" s="31"/>
      <c r="AF33" s="281"/>
      <c r="AG33" s="282"/>
      <c r="AH33" s="282"/>
      <c r="AI33" s="282"/>
      <c r="AJ33" s="282"/>
      <c r="AK33" s="283"/>
      <c r="AL33" s="31"/>
    </row>
    <row r="34" spans="1:38" ht="14.4" thickTop="1" thickBot="1" x14ac:dyDescent="0.3">
      <c r="A34" s="29"/>
      <c r="B34" s="30" t="s">
        <v>40</v>
      </c>
      <c r="C34" s="29"/>
      <c r="D34" s="29"/>
      <c r="E34" s="29"/>
      <c r="F34" s="29"/>
      <c r="G34" s="29"/>
      <c r="H34" s="29"/>
      <c r="K34" s="31"/>
      <c r="L34" s="35" t="s">
        <v>40</v>
      </c>
      <c r="M34" s="36"/>
      <c r="N34" s="36"/>
      <c r="O34" s="36"/>
      <c r="P34" s="36"/>
      <c r="Q34" s="37"/>
      <c r="R34" s="31"/>
      <c r="U34" s="29"/>
      <c r="V34" s="30" t="s">
        <v>40</v>
      </c>
      <c r="W34" s="29"/>
      <c r="X34" s="29"/>
      <c r="Y34" s="29"/>
      <c r="Z34" s="29"/>
      <c r="AA34" s="29"/>
      <c r="AB34" s="29"/>
      <c r="AE34" s="31"/>
      <c r="AF34" s="35" t="s">
        <v>40</v>
      </c>
      <c r="AG34" s="36"/>
      <c r="AH34" s="36"/>
      <c r="AI34" s="36"/>
      <c r="AJ34" s="36"/>
      <c r="AK34" s="37"/>
      <c r="AL34" s="31"/>
    </row>
    <row r="35" spans="1:38" ht="14.4" thickTop="1" thickBot="1" x14ac:dyDescent="0.3">
      <c r="A35" s="29"/>
      <c r="B35" s="277"/>
      <c r="C35" s="277"/>
      <c r="D35" s="277"/>
      <c r="E35" s="277"/>
      <c r="F35" s="277"/>
      <c r="G35" s="277"/>
      <c r="H35" s="33"/>
      <c r="I35" s="19"/>
      <c r="J35" s="19"/>
      <c r="K35" s="34"/>
      <c r="L35" s="284"/>
      <c r="M35" s="285"/>
      <c r="N35" s="285"/>
      <c r="O35" s="285"/>
      <c r="P35" s="285"/>
      <c r="Q35" s="286"/>
      <c r="R35" s="31"/>
      <c r="U35" s="29"/>
      <c r="V35" s="278"/>
      <c r="W35" s="279"/>
      <c r="X35" s="279"/>
      <c r="Y35" s="279"/>
      <c r="Z35" s="279"/>
      <c r="AA35" s="280"/>
      <c r="AB35" s="29"/>
      <c r="AE35" s="31"/>
      <c r="AF35" s="284"/>
      <c r="AG35" s="285"/>
      <c r="AH35" s="285"/>
      <c r="AI35" s="285"/>
      <c r="AJ35" s="285"/>
      <c r="AK35" s="286"/>
      <c r="AL35" s="31"/>
    </row>
    <row r="36" spans="1:38" ht="13.5" customHeight="1" thickTop="1" thickBot="1" x14ac:dyDescent="0.3">
      <c r="A36" s="29"/>
      <c r="B36" s="287" t="str">
        <f ca="1">IF(E36&gt;TODAY(),"Pb : Date à venir","Date de l'aller")</f>
        <v>Date de l'aller</v>
      </c>
      <c r="C36" s="287"/>
      <c r="D36" s="287"/>
      <c r="E36" s="288"/>
      <c r="F36" s="288"/>
      <c r="G36" s="288"/>
      <c r="H36" s="33"/>
      <c r="I36" s="19"/>
      <c r="J36" s="19"/>
      <c r="K36" s="34"/>
      <c r="L36" s="289" t="str">
        <f ca="1">IF(O36&gt;TODAY(),"Pb : Date à venir","Date de l'aller")</f>
        <v>Date de l'aller</v>
      </c>
      <c r="M36" s="289"/>
      <c r="N36" s="289"/>
      <c r="O36" s="288"/>
      <c r="P36" s="288"/>
      <c r="Q36" s="288"/>
      <c r="R36" s="31"/>
      <c r="U36" s="29"/>
      <c r="V36" s="287" t="str">
        <f ca="1">IF(Y36&gt;TODAY(),"Pb : Date à venir","Date de l'aller")</f>
        <v>Date de l'aller</v>
      </c>
      <c r="W36" s="287"/>
      <c r="X36" s="287"/>
      <c r="Y36" s="288"/>
      <c r="Z36" s="288"/>
      <c r="AA36" s="288"/>
      <c r="AB36" s="29"/>
      <c r="AE36" s="31"/>
      <c r="AF36" s="289" t="str">
        <f ca="1">IF(AI36&gt;TODAY(),"Pb : Date à venir","Date de l'aller")</f>
        <v>Date de l'aller</v>
      </c>
      <c r="AG36" s="289"/>
      <c r="AH36" s="289"/>
      <c r="AI36" s="288"/>
      <c r="AJ36" s="288"/>
      <c r="AK36" s="288"/>
      <c r="AL36" s="31"/>
    </row>
    <row r="37" spans="1:38" ht="14.25" customHeight="1" thickTop="1" thickBot="1" x14ac:dyDescent="0.3">
      <c r="A37" s="29"/>
      <c r="B37" s="290" t="s">
        <v>41</v>
      </c>
      <c r="C37" s="290"/>
      <c r="D37" s="290"/>
      <c r="E37" s="291"/>
      <c r="F37" s="291"/>
      <c r="G37" s="291"/>
      <c r="H37" s="33"/>
      <c r="I37" s="19"/>
      <c r="J37" s="19"/>
      <c r="K37" s="34"/>
      <c r="L37" s="292" t="s">
        <v>41</v>
      </c>
      <c r="M37" s="292"/>
      <c r="N37" s="292"/>
      <c r="O37" s="291"/>
      <c r="P37" s="291"/>
      <c r="Q37" s="291"/>
      <c r="R37" s="31"/>
      <c r="U37" s="29"/>
      <c r="V37" s="290" t="s">
        <v>41</v>
      </c>
      <c r="W37" s="290"/>
      <c r="X37" s="290"/>
      <c r="Y37" s="291"/>
      <c r="Z37" s="291"/>
      <c r="AA37" s="291"/>
      <c r="AB37" s="29"/>
      <c r="AE37" s="31"/>
      <c r="AF37" s="292" t="s">
        <v>41</v>
      </c>
      <c r="AG37" s="292"/>
      <c r="AH37" s="292"/>
      <c r="AI37" s="291"/>
      <c r="AJ37" s="291"/>
      <c r="AK37" s="291"/>
      <c r="AL37" s="31"/>
    </row>
    <row r="38" spans="1:38" ht="14.25" customHeight="1" thickTop="1" thickBot="1" x14ac:dyDescent="0.3">
      <c r="A38" s="29"/>
      <c r="B38" s="290" t="s">
        <v>42</v>
      </c>
      <c r="C38" s="290"/>
      <c r="D38" s="296"/>
      <c r="E38" s="297"/>
      <c r="F38" s="298"/>
      <c r="G38" s="299"/>
      <c r="H38" s="33"/>
      <c r="I38" s="19"/>
      <c r="J38" s="19"/>
      <c r="K38" s="34"/>
      <c r="L38" s="292" t="s">
        <v>42</v>
      </c>
      <c r="M38" s="300"/>
      <c r="N38" s="300"/>
      <c r="O38" s="297"/>
      <c r="P38" s="298"/>
      <c r="Q38" s="299"/>
      <c r="R38" s="31"/>
      <c r="U38" s="29"/>
      <c r="V38" s="290" t="s">
        <v>42</v>
      </c>
      <c r="W38" s="290"/>
      <c r="X38" s="296"/>
      <c r="Y38" s="297"/>
      <c r="Z38" s="298"/>
      <c r="AA38" s="299"/>
      <c r="AB38" s="29"/>
      <c r="AE38" s="31"/>
      <c r="AF38" s="292" t="s">
        <v>42</v>
      </c>
      <c r="AG38" s="300"/>
      <c r="AH38" s="300"/>
      <c r="AI38" s="297"/>
      <c r="AJ38" s="298"/>
      <c r="AK38" s="299"/>
      <c r="AL38" s="31"/>
    </row>
    <row r="39" spans="1:38" ht="14.25" customHeight="1" thickTop="1" thickBot="1" x14ac:dyDescent="0.3">
      <c r="A39" s="29"/>
      <c r="B39" s="293" t="s">
        <v>43</v>
      </c>
      <c r="C39" s="293"/>
      <c r="D39" s="293"/>
      <c r="E39" s="294"/>
      <c r="F39" s="294"/>
      <c r="G39" s="294"/>
      <c r="H39" s="33"/>
      <c r="I39" s="19"/>
      <c r="J39" s="19"/>
      <c r="K39" s="34"/>
      <c r="L39" s="295" t="s">
        <v>43</v>
      </c>
      <c r="M39" s="295"/>
      <c r="N39" s="295"/>
      <c r="O39" s="294"/>
      <c r="P39" s="294"/>
      <c r="Q39" s="294"/>
      <c r="R39" s="31"/>
      <c r="U39" s="29"/>
      <c r="V39" s="293" t="s">
        <v>43</v>
      </c>
      <c r="W39" s="293"/>
      <c r="X39" s="293"/>
      <c r="Y39" s="294"/>
      <c r="Z39" s="294"/>
      <c r="AA39" s="294"/>
      <c r="AB39" s="29"/>
      <c r="AE39" s="31"/>
      <c r="AF39" s="295" t="s">
        <v>43</v>
      </c>
      <c r="AG39" s="295"/>
      <c r="AH39" s="295"/>
      <c r="AI39" s="294"/>
      <c r="AJ39" s="294"/>
      <c r="AK39" s="294"/>
      <c r="AL39" s="31"/>
    </row>
    <row r="40" spans="1:38" ht="14.25" customHeight="1" thickTop="1" thickBot="1" x14ac:dyDescent="0.3">
      <c r="A40" s="29"/>
      <c r="B40" s="293" t="s">
        <v>44</v>
      </c>
      <c r="C40" s="293"/>
      <c r="D40" s="293"/>
      <c r="E40" s="294"/>
      <c r="F40" s="294"/>
      <c r="G40" s="294"/>
      <c r="H40" s="29"/>
      <c r="K40" s="31"/>
      <c r="L40" s="295" t="s">
        <v>44</v>
      </c>
      <c r="M40" s="295"/>
      <c r="N40" s="295"/>
      <c r="O40" s="294"/>
      <c r="P40" s="294"/>
      <c r="Q40" s="294"/>
      <c r="R40" s="31"/>
      <c r="U40" s="29"/>
      <c r="V40" s="293" t="s">
        <v>44</v>
      </c>
      <c r="W40" s="293"/>
      <c r="X40" s="293"/>
      <c r="Y40" s="294"/>
      <c r="Z40" s="294"/>
      <c r="AA40" s="294"/>
      <c r="AB40" s="29"/>
      <c r="AE40" s="31"/>
      <c r="AF40" s="295" t="s">
        <v>44</v>
      </c>
      <c r="AG40" s="295"/>
      <c r="AH40" s="295"/>
      <c r="AI40" s="294"/>
      <c r="AJ40" s="294"/>
      <c r="AK40" s="294"/>
      <c r="AL40" s="31"/>
    </row>
    <row r="41" spans="1:38" ht="21" customHeight="1" thickTop="1" thickBot="1" x14ac:dyDescent="0.3">
      <c r="A41" s="29"/>
      <c r="B41" s="287" t="str">
        <f ca="1">IF(E41&gt;TODAY(),"Pb : Date à venir",IF(ISBLANK(E41),"Date du retour",IF(E41&lt;E36,"Retour &lt; Aller","Date du retour")))</f>
        <v>Date du retour</v>
      </c>
      <c r="C41" s="287"/>
      <c r="D41" s="287"/>
      <c r="E41" s="301"/>
      <c r="F41" s="301"/>
      <c r="G41" s="301"/>
      <c r="H41" s="33"/>
      <c r="I41" s="19"/>
      <c r="J41" s="19"/>
      <c r="K41" s="34"/>
      <c r="L41" s="289" t="str">
        <f ca="1">IF(O41&gt;TODAY(),"Pb : Date à venir",IF(ISBLANK(O41),"Date du retour",IF(O41&lt;O36,"Retour &lt; Aller","Date du retour")))</f>
        <v>Date du retour</v>
      </c>
      <c r="M41" s="289"/>
      <c r="N41" s="289"/>
      <c r="O41" s="301"/>
      <c r="P41" s="301"/>
      <c r="Q41" s="301"/>
      <c r="R41" s="31"/>
      <c r="U41" s="29"/>
      <c r="V41" s="287" t="str">
        <f ca="1">IF(Y41&gt;TODAY(),"Pb : Date à venir",IF(ISBLANK(Y41),"Date du retour",IF(Y41&lt;Y36,"Retour &lt; Aller","Date du retour")))</f>
        <v>Date du retour</v>
      </c>
      <c r="W41" s="287"/>
      <c r="X41" s="287"/>
      <c r="Y41" s="301"/>
      <c r="Z41" s="301"/>
      <c r="AA41" s="301"/>
      <c r="AB41" s="29"/>
      <c r="AE41" s="31"/>
      <c r="AF41" s="289" t="str">
        <f ca="1">IF(AI41&gt;TODAY(),"Pb : Date à venir",IF(ISBLANK(AI41),"Date du retour",IF(AI41&lt;AI36,"Retour &lt; Aller","Date du retour")))</f>
        <v>Date du retour</v>
      </c>
      <c r="AG41" s="289"/>
      <c r="AH41" s="289"/>
      <c r="AI41" s="301"/>
      <c r="AJ41" s="301"/>
      <c r="AK41" s="301"/>
      <c r="AL41" s="31"/>
    </row>
    <row r="42" spans="1:38" ht="14.4" thickTop="1" thickBot="1" x14ac:dyDescent="0.3">
      <c r="A42" s="29"/>
      <c r="B42" s="290" t="s">
        <v>45</v>
      </c>
      <c r="C42" s="290"/>
      <c r="D42" s="290"/>
      <c r="E42" s="302"/>
      <c r="F42" s="302"/>
      <c r="G42" s="302"/>
      <c r="H42" s="33"/>
      <c r="I42" s="19"/>
      <c r="J42" s="19"/>
      <c r="K42" s="34"/>
      <c r="L42" s="292" t="s">
        <v>45</v>
      </c>
      <c r="M42" s="292"/>
      <c r="N42" s="292"/>
      <c r="O42" s="302"/>
      <c r="P42" s="302"/>
      <c r="Q42" s="302"/>
      <c r="R42" s="31"/>
      <c r="U42" s="29"/>
      <c r="V42" s="290" t="s">
        <v>45</v>
      </c>
      <c r="W42" s="290"/>
      <c r="X42" s="296"/>
      <c r="Y42" s="302"/>
      <c r="Z42" s="302"/>
      <c r="AA42" s="302"/>
      <c r="AB42" s="29"/>
      <c r="AE42" s="31"/>
      <c r="AF42" s="292" t="s">
        <v>45</v>
      </c>
      <c r="AG42" s="292"/>
      <c r="AH42" s="292"/>
      <c r="AI42" s="302"/>
      <c r="AJ42" s="302"/>
      <c r="AK42" s="302"/>
      <c r="AL42" s="31"/>
    </row>
    <row r="43" spans="1:38" ht="14.4" thickTop="1" thickBot="1" x14ac:dyDescent="0.3">
      <c r="A43" s="29"/>
      <c r="B43" s="290" t="s">
        <v>46</v>
      </c>
      <c r="C43" s="290"/>
      <c r="D43" s="290"/>
      <c r="E43" s="304"/>
      <c r="F43" s="304"/>
      <c r="G43" s="304"/>
      <c r="H43" s="33"/>
      <c r="I43" s="19"/>
      <c r="J43" s="19"/>
      <c r="K43" s="34"/>
      <c r="L43" s="292" t="s">
        <v>46</v>
      </c>
      <c r="M43" s="292"/>
      <c r="N43" s="292"/>
      <c r="O43" s="304"/>
      <c r="P43" s="304"/>
      <c r="Q43" s="304"/>
      <c r="R43" s="31"/>
      <c r="U43" s="29"/>
      <c r="V43" s="290" t="s">
        <v>46</v>
      </c>
      <c r="W43" s="290"/>
      <c r="X43" s="296"/>
      <c r="Y43" s="304"/>
      <c r="Z43" s="304"/>
      <c r="AA43" s="304"/>
      <c r="AB43" s="29"/>
      <c r="AE43" s="31"/>
      <c r="AF43" s="292" t="s">
        <v>46</v>
      </c>
      <c r="AG43" s="292"/>
      <c r="AH43" s="292"/>
      <c r="AI43" s="304"/>
      <c r="AJ43" s="304"/>
      <c r="AK43" s="304"/>
      <c r="AL43" s="31"/>
    </row>
    <row r="44" spans="1:38" ht="14.4" thickTop="1" thickBot="1" x14ac:dyDescent="0.3">
      <c r="A44" s="29"/>
      <c r="B44" s="293" t="s">
        <v>43</v>
      </c>
      <c r="C44" s="293"/>
      <c r="D44" s="293"/>
      <c r="E44" s="294"/>
      <c r="F44" s="294"/>
      <c r="G44" s="294"/>
      <c r="H44" s="33"/>
      <c r="I44" s="19"/>
      <c r="J44" s="19"/>
      <c r="K44" s="34"/>
      <c r="L44" s="295" t="s">
        <v>43</v>
      </c>
      <c r="M44" s="295"/>
      <c r="N44" s="295"/>
      <c r="O44" s="294"/>
      <c r="P44" s="294"/>
      <c r="Q44" s="294"/>
      <c r="R44" s="31"/>
      <c r="U44" s="29"/>
      <c r="V44" s="293" t="s">
        <v>43</v>
      </c>
      <c r="W44" s="293"/>
      <c r="X44" s="303"/>
      <c r="Y44" s="294"/>
      <c r="Z44" s="294"/>
      <c r="AA44" s="294"/>
      <c r="AB44" s="29"/>
      <c r="AE44" s="31"/>
      <c r="AF44" s="295" t="s">
        <v>43</v>
      </c>
      <c r="AG44" s="295"/>
      <c r="AH44" s="295"/>
      <c r="AI44" s="294"/>
      <c r="AJ44" s="294"/>
      <c r="AK44" s="294"/>
      <c r="AL44" s="31"/>
    </row>
    <row r="45" spans="1:38" ht="13.5" customHeight="1" thickTop="1" thickBot="1" x14ac:dyDescent="0.3">
      <c r="A45" s="29"/>
      <c r="B45" s="293" t="s">
        <v>44</v>
      </c>
      <c r="C45" s="293"/>
      <c r="D45" s="293"/>
      <c r="E45" s="294"/>
      <c r="F45" s="294"/>
      <c r="G45" s="294"/>
      <c r="H45" s="29"/>
      <c r="K45" s="31"/>
      <c r="L45" s="295" t="s">
        <v>44</v>
      </c>
      <c r="M45" s="295"/>
      <c r="N45" s="295"/>
      <c r="O45" s="294"/>
      <c r="P45" s="294"/>
      <c r="Q45" s="294"/>
      <c r="R45" s="31"/>
      <c r="U45" s="29"/>
      <c r="V45" s="293" t="s">
        <v>44</v>
      </c>
      <c r="W45" s="293"/>
      <c r="X45" s="303"/>
      <c r="Y45" s="294"/>
      <c r="Z45" s="294"/>
      <c r="AA45" s="294"/>
      <c r="AB45" s="29"/>
      <c r="AE45" s="31"/>
      <c r="AF45" s="295" t="s">
        <v>44</v>
      </c>
      <c r="AG45" s="295"/>
      <c r="AH45" s="295"/>
      <c r="AI45" s="294"/>
      <c r="AJ45" s="294"/>
      <c r="AK45" s="294"/>
      <c r="AL45" s="31"/>
    </row>
    <row r="46" spans="1:38" ht="14.4" thickTop="1" thickBot="1" x14ac:dyDescent="0.3">
      <c r="A46" s="29"/>
      <c r="B46" s="305" t="s">
        <v>47</v>
      </c>
      <c r="C46" s="305"/>
      <c r="D46" s="305"/>
      <c r="E46" s="306"/>
      <c r="F46" s="307"/>
      <c r="G46" s="308"/>
      <c r="H46" s="29"/>
      <c r="K46" s="31"/>
      <c r="L46" s="309" t="s">
        <v>47</v>
      </c>
      <c r="M46" s="309"/>
      <c r="N46" s="309"/>
      <c r="O46" s="306"/>
      <c r="P46" s="307"/>
      <c r="Q46" s="308"/>
      <c r="R46" s="31"/>
      <c r="U46" s="29"/>
      <c r="V46" s="305" t="s">
        <v>47</v>
      </c>
      <c r="W46" s="305"/>
      <c r="X46" s="311"/>
      <c r="Y46" s="306"/>
      <c r="Z46" s="307"/>
      <c r="AA46" s="308"/>
      <c r="AB46" s="29"/>
      <c r="AE46" s="31"/>
      <c r="AF46" s="309" t="s">
        <v>47</v>
      </c>
      <c r="AG46" s="309"/>
      <c r="AH46" s="309"/>
      <c r="AI46" s="310"/>
      <c r="AJ46" s="310"/>
      <c r="AK46" s="310"/>
      <c r="AL46" s="31"/>
    </row>
    <row r="47" spans="1:38" ht="14.4" thickTop="1" thickBot="1" x14ac:dyDescent="0.3">
      <c r="A47" s="29"/>
      <c r="B47" s="305" t="s">
        <v>48</v>
      </c>
      <c r="C47" s="305"/>
      <c r="D47" s="305"/>
      <c r="E47" s="306"/>
      <c r="F47" s="307"/>
      <c r="G47" s="308"/>
      <c r="H47" s="40"/>
      <c r="I47" s="41"/>
      <c r="J47" s="41"/>
      <c r="K47" s="42"/>
      <c r="L47" s="309" t="s">
        <v>48</v>
      </c>
      <c r="M47" s="309"/>
      <c r="N47" s="309"/>
      <c r="O47" s="310"/>
      <c r="P47" s="310"/>
      <c r="Q47" s="310"/>
      <c r="R47" s="31"/>
      <c r="U47" s="29"/>
      <c r="V47" s="305" t="s">
        <v>48</v>
      </c>
      <c r="W47" s="305"/>
      <c r="X47" s="311"/>
      <c r="Y47" s="306"/>
      <c r="Z47" s="307"/>
      <c r="AA47" s="308"/>
      <c r="AB47" s="29"/>
      <c r="AE47" s="31"/>
      <c r="AF47" s="309" t="s">
        <v>48</v>
      </c>
      <c r="AG47" s="309"/>
      <c r="AH47" s="309"/>
      <c r="AI47" s="310"/>
      <c r="AJ47" s="310"/>
      <c r="AK47" s="310"/>
      <c r="AL47" s="31"/>
    </row>
    <row r="48" spans="1:38" ht="14.4" thickTop="1" thickBot="1" x14ac:dyDescent="0.3">
      <c r="A48" s="29"/>
      <c r="B48" s="287" t="s">
        <v>49</v>
      </c>
      <c r="C48" s="287"/>
      <c r="D48" s="287"/>
      <c r="E48" s="312"/>
      <c r="F48" s="312"/>
      <c r="G48" s="312"/>
      <c r="H48" s="43"/>
      <c r="I48" s="44"/>
      <c r="J48" s="44"/>
      <c r="K48" s="45"/>
      <c r="L48" s="289" t="s">
        <v>49</v>
      </c>
      <c r="M48" s="289"/>
      <c r="N48" s="289"/>
      <c r="O48" s="313"/>
      <c r="P48" s="313"/>
      <c r="Q48" s="313"/>
      <c r="R48" s="31"/>
      <c r="U48" s="29"/>
      <c r="V48" s="287" t="s">
        <v>49</v>
      </c>
      <c r="W48" s="287"/>
      <c r="X48" s="314"/>
      <c r="Y48" s="315"/>
      <c r="Z48" s="316"/>
      <c r="AA48" s="317"/>
      <c r="AB48" s="29"/>
      <c r="AE48" s="31"/>
      <c r="AF48" s="289" t="s">
        <v>49</v>
      </c>
      <c r="AG48" s="289"/>
      <c r="AH48" s="289"/>
      <c r="AI48" s="313"/>
      <c r="AJ48" s="313"/>
      <c r="AK48" s="313"/>
      <c r="AL48" s="31"/>
    </row>
    <row r="49" spans="1:38" ht="14.4" thickTop="1" thickBot="1" x14ac:dyDescent="0.3">
      <c r="A49" s="29"/>
      <c r="B49" s="287" t="s">
        <v>50</v>
      </c>
      <c r="C49" s="287"/>
      <c r="D49" s="287"/>
      <c r="E49" s="312"/>
      <c r="F49" s="312"/>
      <c r="G49" s="312"/>
      <c r="H49" s="43"/>
      <c r="I49" s="44"/>
      <c r="J49" s="44"/>
      <c r="K49" s="45"/>
      <c r="L49" s="289" t="s">
        <v>50</v>
      </c>
      <c r="M49" s="289"/>
      <c r="N49" s="289"/>
      <c r="O49" s="313"/>
      <c r="P49" s="313"/>
      <c r="Q49" s="313"/>
      <c r="R49" s="31"/>
      <c r="U49" s="29"/>
      <c r="V49" s="287" t="s">
        <v>50</v>
      </c>
      <c r="W49" s="287"/>
      <c r="X49" s="314"/>
      <c r="Y49" s="315"/>
      <c r="Z49" s="316"/>
      <c r="AA49" s="317"/>
      <c r="AB49" s="29"/>
      <c r="AE49" s="31"/>
      <c r="AF49" s="289" t="s">
        <v>50</v>
      </c>
      <c r="AG49" s="289"/>
      <c r="AH49" s="289"/>
      <c r="AI49" s="313"/>
      <c r="AJ49" s="313"/>
      <c r="AK49" s="313"/>
      <c r="AL49" s="31"/>
    </row>
    <row r="50" spans="1:38" ht="14.4" thickTop="1" thickBot="1" x14ac:dyDescent="0.3">
      <c r="A50" s="29"/>
      <c r="B50" s="287" t="s">
        <v>51</v>
      </c>
      <c r="C50" s="287"/>
      <c r="D50" s="287"/>
      <c r="E50" s="312"/>
      <c r="F50" s="312"/>
      <c r="G50" s="312"/>
      <c r="H50" s="43"/>
      <c r="I50" s="44"/>
      <c r="J50" s="44"/>
      <c r="K50" s="45"/>
      <c r="L50" s="289" t="s">
        <v>51</v>
      </c>
      <c r="M50" s="289"/>
      <c r="N50" s="289"/>
      <c r="O50" s="313"/>
      <c r="P50" s="313"/>
      <c r="Q50" s="313"/>
      <c r="R50" s="31"/>
      <c r="U50" s="29"/>
      <c r="V50" s="287" t="s">
        <v>51</v>
      </c>
      <c r="W50" s="287"/>
      <c r="X50" s="314"/>
      <c r="Y50" s="315"/>
      <c r="Z50" s="316"/>
      <c r="AA50" s="317"/>
      <c r="AB50" s="29"/>
      <c r="AE50" s="31"/>
      <c r="AF50" s="289" t="s">
        <v>51</v>
      </c>
      <c r="AG50" s="289"/>
      <c r="AH50" s="289"/>
      <c r="AI50" s="313"/>
      <c r="AJ50" s="313"/>
      <c r="AK50" s="313"/>
      <c r="AL50" s="31"/>
    </row>
    <row r="51" spans="1:38" ht="14.4" thickTop="1" thickBot="1" x14ac:dyDescent="0.3">
      <c r="A51" s="29"/>
      <c r="B51" s="287" t="s">
        <v>52</v>
      </c>
      <c r="C51" s="287"/>
      <c r="D51" s="287"/>
      <c r="E51" s="312"/>
      <c r="F51" s="312"/>
      <c r="G51" s="312"/>
      <c r="H51" s="46"/>
      <c r="I51" s="28"/>
      <c r="J51" s="28"/>
      <c r="K51" s="47"/>
      <c r="L51" s="289" t="s">
        <v>52</v>
      </c>
      <c r="M51" s="289"/>
      <c r="N51" s="289"/>
      <c r="O51" s="313"/>
      <c r="P51" s="313"/>
      <c r="Q51" s="313"/>
      <c r="R51" s="31"/>
      <c r="U51" s="29"/>
      <c r="V51" s="287" t="s">
        <v>52</v>
      </c>
      <c r="W51" s="287"/>
      <c r="X51" s="314"/>
      <c r="Y51" s="315"/>
      <c r="Z51" s="316"/>
      <c r="AA51" s="317"/>
      <c r="AB51" s="29"/>
      <c r="AE51" s="31"/>
      <c r="AF51" s="289" t="s">
        <v>52</v>
      </c>
      <c r="AG51" s="289"/>
      <c r="AH51" s="289"/>
      <c r="AI51" s="313"/>
      <c r="AJ51" s="313"/>
      <c r="AK51" s="313"/>
      <c r="AL51" s="31"/>
    </row>
    <row r="52" spans="1:38" ht="14.4" thickTop="1" thickBot="1" x14ac:dyDescent="0.3">
      <c r="A52" s="29"/>
      <c r="B52" s="287" t="s">
        <v>53</v>
      </c>
      <c r="C52" s="287"/>
      <c r="D52" s="287"/>
      <c r="E52" s="312"/>
      <c r="F52" s="312"/>
      <c r="G52" s="312"/>
      <c r="H52" s="43"/>
      <c r="I52" s="44"/>
      <c r="J52" s="44"/>
      <c r="K52" s="45"/>
      <c r="L52" s="289" t="s">
        <v>53</v>
      </c>
      <c r="M52" s="289"/>
      <c r="N52" s="289"/>
      <c r="O52" s="313"/>
      <c r="P52" s="313"/>
      <c r="Q52" s="313"/>
      <c r="R52" s="31"/>
      <c r="U52" s="29"/>
      <c r="V52" s="287" t="s">
        <v>53</v>
      </c>
      <c r="W52" s="287"/>
      <c r="X52" s="314"/>
      <c r="Y52" s="315"/>
      <c r="Z52" s="316"/>
      <c r="AA52" s="317"/>
      <c r="AB52" s="29"/>
      <c r="AE52" s="31"/>
      <c r="AF52" s="289" t="s">
        <v>53</v>
      </c>
      <c r="AG52" s="289"/>
      <c r="AH52" s="289"/>
      <c r="AI52" s="313"/>
      <c r="AJ52" s="313"/>
      <c r="AK52" s="313"/>
      <c r="AL52" s="31"/>
    </row>
    <row r="53" spans="1:38" ht="14.4" thickTop="1" thickBot="1" x14ac:dyDescent="0.3">
      <c r="A53" s="29"/>
      <c r="B53" s="287" t="s">
        <v>54</v>
      </c>
      <c r="C53" s="287"/>
      <c r="D53" s="287"/>
      <c r="E53" s="312"/>
      <c r="F53" s="312"/>
      <c r="G53" s="312"/>
      <c r="H53" s="43"/>
      <c r="I53" s="44"/>
      <c r="J53" s="44"/>
      <c r="K53" s="45"/>
      <c r="L53" s="289" t="s">
        <v>54</v>
      </c>
      <c r="M53" s="289"/>
      <c r="N53" s="289"/>
      <c r="O53" s="313"/>
      <c r="P53" s="313"/>
      <c r="Q53" s="313"/>
      <c r="R53" s="31"/>
      <c r="U53" s="29"/>
      <c r="V53" s="287" t="s">
        <v>54</v>
      </c>
      <c r="W53" s="287"/>
      <c r="X53" s="314"/>
      <c r="Y53" s="315"/>
      <c r="Z53" s="316"/>
      <c r="AA53" s="317"/>
      <c r="AB53" s="29"/>
      <c r="AE53" s="31"/>
      <c r="AF53" s="289" t="s">
        <v>54</v>
      </c>
      <c r="AG53" s="289"/>
      <c r="AH53" s="289"/>
      <c r="AI53" s="313"/>
      <c r="AJ53" s="313"/>
      <c r="AK53" s="313"/>
      <c r="AL53" s="31"/>
    </row>
    <row r="54" spans="1:38" ht="14.25" customHeight="1" thickTop="1" thickBot="1" x14ac:dyDescent="0.3">
      <c r="A54" s="29"/>
      <c r="B54" s="287" t="s">
        <v>55</v>
      </c>
      <c r="C54" s="287"/>
      <c r="D54" s="287"/>
      <c r="E54" s="312"/>
      <c r="F54" s="312"/>
      <c r="G54" s="312"/>
      <c r="H54" s="29"/>
      <c r="K54" s="31"/>
      <c r="L54" s="289" t="s">
        <v>55</v>
      </c>
      <c r="M54" s="289"/>
      <c r="N54" s="289"/>
      <c r="O54" s="313"/>
      <c r="P54" s="313"/>
      <c r="Q54" s="313"/>
      <c r="R54" s="31"/>
      <c r="U54" s="29"/>
      <c r="V54" s="287" t="s">
        <v>55</v>
      </c>
      <c r="W54" s="287"/>
      <c r="X54" s="314"/>
      <c r="Y54" s="315"/>
      <c r="Z54" s="316"/>
      <c r="AA54" s="317"/>
      <c r="AB54" s="29"/>
      <c r="AE54" s="31"/>
      <c r="AF54" s="289" t="s">
        <v>55</v>
      </c>
      <c r="AG54" s="289"/>
      <c r="AH54" s="289"/>
      <c r="AI54" s="313"/>
      <c r="AJ54" s="313"/>
      <c r="AK54" s="313"/>
      <c r="AL54" s="31"/>
    </row>
    <row r="55" spans="1:38" ht="12.75" customHeight="1" thickTop="1" thickBot="1" x14ac:dyDescent="0.3">
      <c r="A55" s="29"/>
      <c r="B55" s="205"/>
      <c r="C55" s="38"/>
      <c r="D55" s="38"/>
      <c r="E55" s="46"/>
      <c r="F55" s="46"/>
      <c r="G55" s="46"/>
      <c r="H55" s="29"/>
      <c r="K55" s="31"/>
      <c r="L55" s="206"/>
      <c r="M55" s="39"/>
      <c r="N55" s="39"/>
      <c r="O55" s="48"/>
      <c r="P55" s="48"/>
      <c r="Q55" s="49"/>
      <c r="R55" s="31"/>
      <c r="U55" s="29"/>
      <c r="V55" s="205"/>
      <c r="W55" s="38"/>
      <c r="X55" s="38"/>
      <c r="Y55" s="46"/>
      <c r="Z55" s="46"/>
      <c r="AA55" s="46"/>
      <c r="AB55" s="29"/>
      <c r="AE55" s="31"/>
      <c r="AF55" s="206"/>
      <c r="AG55" s="39"/>
      <c r="AH55" s="39"/>
      <c r="AI55" s="48"/>
      <c r="AJ55" s="48"/>
      <c r="AK55" s="49"/>
      <c r="AL55" s="31"/>
    </row>
    <row r="56" spans="1:38" ht="14.4" thickTop="1" thickBot="1" x14ac:dyDescent="0.3">
      <c r="A56" s="29"/>
      <c r="B56" s="287" t="s">
        <v>56</v>
      </c>
      <c r="C56" s="287"/>
      <c r="D56" s="287"/>
      <c r="E56" s="318"/>
      <c r="F56" s="318"/>
      <c r="G56" s="318"/>
      <c r="H56" s="46"/>
      <c r="I56" s="28"/>
      <c r="J56" s="28"/>
      <c r="K56" s="47"/>
      <c r="L56" s="289" t="s">
        <v>56</v>
      </c>
      <c r="M56" s="289"/>
      <c r="N56" s="289"/>
      <c r="O56" s="319"/>
      <c r="P56" s="319"/>
      <c r="Q56" s="319"/>
      <c r="R56" s="31"/>
      <c r="U56" s="29"/>
      <c r="V56" s="287" t="s">
        <v>56</v>
      </c>
      <c r="W56" s="287"/>
      <c r="X56" s="314"/>
      <c r="Y56" s="320"/>
      <c r="Z56" s="321"/>
      <c r="AA56" s="322"/>
      <c r="AB56" s="29"/>
      <c r="AE56" s="31"/>
      <c r="AF56" s="289" t="s">
        <v>56</v>
      </c>
      <c r="AG56" s="289"/>
      <c r="AH56" s="289"/>
      <c r="AI56" s="319"/>
      <c r="AJ56" s="319"/>
      <c r="AK56" s="319"/>
      <c r="AL56" s="31"/>
    </row>
    <row r="57" spans="1:38" ht="13.5" customHeight="1" thickTop="1" thickBot="1" x14ac:dyDescent="0.3">
      <c r="A57" s="29"/>
      <c r="B57" s="290" t="s">
        <v>57</v>
      </c>
      <c r="C57" s="290"/>
      <c r="D57" s="290"/>
      <c r="E57" s="318"/>
      <c r="F57" s="318"/>
      <c r="G57" s="318"/>
      <c r="H57" s="46"/>
      <c r="I57" s="28"/>
      <c r="J57" s="28"/>
      <c r="K57" s="47"/>
      <c r="L57" s="292" t="s">
        <v>57</v>
      </c>
      <c r="M57" s="292"/>
      <c r="N57" s="292"/>
      <c r="O57" s="319"/>
      <c r="P57" s="319"/>
      <c r="Q57" s="319"/>
      <c r="R57" s="31"/>
      <c r="U57" s="29"/>
      <c r="V57" s="290" t="s">
        <v>57</v>
      </c>
      <c r="W57" s="290"/>
      <c r="X57" s="296"/>
      <c r="Y57" s="320"/>
      <c r="Z57" s="321"/>
      <c r="AA57" s="322"/>
      <c r="AB57" s="29"/>
      <c r="AE57" s="31"/>
      <c r="AF57" s="292" t="s">
        <v>57</v>
      </c>
      <c r="AG57" s="292"/>
      <c r="AH57" s="292"/>
      <c r="AI57" s="319"/>
      <c r="AJ57" s="319"/>
      <c r="AK57" s="319"/>
      <c r="AL57" s="31"/>
    </row>
    <row r="58" spans="1:38" ht="13.5" customHeight="1" thickTop="1" thickBot="1" x14ac:dyDescent="0.3">
      <c r="A58" s="29"/>
      <c r="B58" s="290" t="s">
        <v>58</v>
      </c>
      <c r="C58" s="290"/>
      <c r="D58" s="290"/>
      <c r="E58" s="318"/>
      <c r="F58" s="318"/>
      <c r="G58" s="318"/>
      <c r="H58" s="46"/>
      <c r="I58" s="28"/>
      <c r="J58" s="28"/>
      <c r="K58" s="47"/>
      <c r="L58" s="292" t="s">
        <v>58</v>
      </c>
      <c r="M58" s="292"/>
      <c r="N58" s="292"/>
      <c r="O58" s="319"/>
      <c r="P58" s="319"/>
      <c r="Q58" s="319"/>
      <c r="R58" s="31"/>
      <c r="U58" s="29"/>
      <c r="V58" s="290" t="s">
        <v>58</v>
      </c>
      <c r="W58" s="290"/>
      <c r="X58" s="296"/>
      <c r="Y58" s="320"/>
      <c r="Z58" s="321"/>
      <c r="AA58" s="322"/>
      <c r="AB58" s="29"/>
      <c r="AE58" s="31"/>
      <c r="AF58" s="292" t="s">
        <v>58</v>
      </c>
      <c r="AG58" s="292"/>
      <c r="AH58" s="292"/>
      <c r="AI58" s="319"/>
      <c r="AJ58" s="319"/>
      <c r="AK58" s="319"/>
      <c r="AL58" s="31"/>
    </row>
    <row r="59" spans="1:38" ht="13.5" customHeight="1" thickTop="1" thickBot="1" x14ac:dyDescent="0.3">
      <c r="A59" s="29"/>
      <c r="B59" s="205"/>
      <c r="C59" s="38"/>
      <c r="D59" s="38"/>
      <c r="E59" s="46"/>
      <c r="F59" s="46"/>
      <c r="G59" s="46"/>
      <c r="H59" s="29"/>
      <c r="K59" s="31"/>
      <c r="L59" s="206"/>
      <c r="M59" s="39"/>
      <c r="N59" s="39"/>
      <c r="O59" s="48"/>
      <c r="P59" s="48"/>
      <c r="Q59" s="49"/>
      <c r="R59" s="31"/>
      <c r="U59" s="29"/>
      <c r="V59" s="205"/>
      <c r="W59" s="38"/>
      <c r="X59" s="38"/>
      <c r="Y59" s="46"/>
      <c r="Z59" s="46"/>
      <c r="AA59" s="46"/>
      <c r="AB59" s="29"/>
      <c r="AE59" s="31"/>
      <c r="AF59" s="206"/>
      <c r="AG59" s="39"/>
      <c r="AH59" s="39"/>
      <c r="AI59" s="48"/>
      <c r="AJ59" s="48"/>
      <c r="AK59" s="49"/>
      <c r="AL59" s="31"/>
    </row>
    <row r="60" spans="1:38" ht="14.4" thickTop="1" thickBot="1" x14ac:dyDescent="0.3">
      <c r="A60" s="29"/>
      <c r="B60" s="287" t="s">
        <v>59</v>
      </c>
      <c r="C60" s="287"/>
      <c r="D60" s="287"/>
      <c r="E60" s="318"/>
      <c r="F60" s="318"/>
      <c r="G60" s="318"/>
      <c r="H60" s="46"/>
      <c r="I60" s="28"/>
      <c r="J60" s="28"/>
      <c r="K60" s="47"/>
      <c r="L60" s="289" t="s">
        <v>59</v>
      </c>
      <c r="M60" s="289"/>
      <c r="N60" s="289"/>
      <c r="O60" s="319"/>
      <c r="P60" s="319"/>
      <c r="Q60" s="319"/>
      <c r="R60" s="31"/>
      <c r="U60" s="29"/>
      <c r="V60" s="287" t="s">
        <v>59</v>
      </c>
      <c r="W60" s="287"/>
      <c r="X60" s="314"/>
      <c r="Y60" s="320"/>
      <c r="Z60" s="321"/>
      <c r="AA60" s="322"/>
      <c r="AB60" s="29"/>
      <c r="AE60" s="31"/>
      <c r="AF60" s="289" t="s">
        <v>59</v>
      </c>
      <c r="AG60" s="289"/>
      <c r="AH60" s="289"/>
      <c r="AI60" s="319"/>
      <c r="AJ60" s="319"/>
      <c r="AK60" s="319"/>
      <c r="AL60" s="31"/>
    </row>
    <row r="61" spans="1:38" ht="14.4" thickTop="1" thickBot="1" x14ac:dyDescent="0.3">
      <c r="A61" s="29"/>
      <c r="B61" s="314" t="s">
        <v>60</v>
      </c>
      <c r="C61" s="314"/>
      <c r="D61" s="314"/>
      <c r="E61" s="330"/>
      <c r="F61" s="330"/>
      <c r="G61" s="330"/>
      <c r="H61" s="46"/>
      <c r="I61" s="28"/>
      <c r="J61" s="28"/>
      <c r="K61" s="47"/>
      <c r="L61" s="289" t="s">
        <v>60</v>
      </c>
      <c r="M61" s="289"/>
      <c r="N61" s="289"/>
      <c r="O61" s="331"/>
      <c r="P61" s="331"/>
      <c r="Q61" s="331"/>
      <c r="R61" s="31"/>
      <c r="U61" s="29"/>
      <c r="V61" s="287" t="s">
        <v>60</v>
      </c>
      <c r="W61" s="287"/>
      <c r="X61" s="314"/>
      <c r="Y61" s="332"/>
      <c r="Z61" s="333"/>
      <c r="AA61" s="334"/>
      <c r="AB61" s="29"/>
      <c r="AE61" s="31"/>
      <c r="AF61" s="289" t="s">
        <v>60</v>
      </c>
      <c r="AG61" s="289"/>
      <c r="AH61" s="289"/>
      <c r="AI61" s="331"/>
      <c r="AJ61" s="331"/>
      <c r="AK61" s="331"/>
      <c r="AL61" s="31"/>
    </row>
    <row r="62" spans="1:38" ht="14.4" thickTop="1" thickBot="1" x14ac:dyDescent="0.3">
      <c r="A62" s="29"/>
      <c r="B62" s="290" t="s">
        <v>62</v>
      </c>
      <c r="C62" s="290"/>
      <c r="D62" s="290"/>
      <c r="E62" s="318"/>
      <c r="F62" s="318"/>
      <c r="G62" s="318"/>
      <c r="H62" s="46"/>
      <c r="I62" s="28"/>
      <c r="J62" s="28"/>
      <c r="K62" s="47"/>
      <c r="L62" s="292" t="s">
        <v>62</v>
      </c>
      <c r="M62" s="292"/>
      <c r="N62" s="292"/>
      <c r="O62" s="319"/>
      <c r="P62" s="319"/>
      <c r="Q62" s="319"/>
      <c r="R62" s="31"/>
      <c r="U62" s="29"/>
      <c r="V62" s="290" t="s">
        <v>62</v>
      </c>
      <c r="W62" s="290"/>
      <c r="X62" s="296"/>
      <c r="Y62" s="320"/>
      <c r="Z62" s="321"/>
      <c r="AA62" s="322"/>
      <c r="AB62" s="29"/>
      <c r="AE62" s="31"/>
      <c r="AF62" s="292" t="s">
        <v>62</v>
      </c>
      <c r="AG62" s="292"/>
      <c r="AH62" s="292"/>
      <c r="AI62" s="319"/>
      <c r="AJ62" s="319"/>
      <c r="AK62" s="319"/>
      <c r="AL62" s="31"/>
    </row>
    <row r="63" spans="1:38" ht="3" customHeight="1" thickTop="1" thickBot="1" x14ac:dyDescent="0.3">
      <c r="A63" s="29"/>
      <c r="B63" s="29"/>
      <c r="C63" s="29"/>
      <c r="D63" s="29"/>
      <c r="E63" s="29"/>
      <c r="F63" s="29"/>
      <c r="G63" s="29"/>
      <c r="H63" s="29"/>
      <c r="K63" s="31"/>
      <c r="L63" s="31"/>
      <c r="M63" s="31"/>
      <c r="N63" s="31"/>
      <c r="O63" s="31"/>
      <c r="P63" s="31"/>
      <c r="Q63" s="31"/>
      <c r="R63" s="31"/>
      <c r="U63" s="29"/>
      <c r="V63" s="29"/>
      <c r="W63" s="29"/>
      <c r="X63" s="29"/>
      <c r="Y63" s="29"/>
      <c r="Z63" s="29"/>
      <c r="AA63" s="29"/>
      <c r="AB63" s="29"/>
      <c r="AE63" s="31"/>
      <c r="AF63" s="31"/>
      <c r="AG63" s="31"/>
      <c r="AH63" s="31"/>
      <c r="AI63" s="31"/>
      <c r="AJ63" s="31"/>
      <c r="AK63" s="31"/>
      <c r="AL63" s="31"/>
    </row>
    <row r="64" spans="1:38" ht="14.4" thickTop="1" thickBot="1" x14ac:dyDescent="0.3">
      <c r="A64" s="29"/>
      <c r="B64" s="287" t="s">
        <v>63</v>
      </c>
      <c r="C64" s="287"/>
      <c r="D64" s="287"/>
      <c r="E64" s="323"/>
      <c r="F64" s="323"/>
      <c r="G64" s="323"/>
      <c r="H64" s="46"/>
      <c r="K64" s="47"/>
      <c r="L64" s="289" t="s">
        <v>63</v>
      </c>
      <c r="M64" s="289"/>
      <c r="N64" s="289"/>
      <c r="O64" s="329"/>
      <c r="P64" s="329"/>
      <c r="Q64" s="329"/>
      <c r="R64" s="31"/>
      <c r="U64" s="29"/>
      <c r="V64" s="287" t="s">
        <v>63</v>
      </c>
      <c r="W64" s="287"/>
      <c r="X64" s="314"/>
      <c r="Y64" s="326"/>
      <c r="Z64" s="327"/>
      <c r="AA64" s="328"/>
      <c r="AB64" s="46"/>
      <c r="AE64" s="47"/>
      <c r="AF64" s="289" t="s">
        <v>63</v>
      </c>
      <c r="AG64" s="289"/>
      <c r="AH64" s="289"/>
      <c r="AI64" s="329"/>
      <c r="AJ64" s="329"/>
      <c r="AK64" s="329"/>
      <c r="AL64" s="31"/>
    </row>
    <row r="65" spans="1:38" ht="14.4" thickTop="1" thickBot="1" x14ac:dyDescent="0.3">
      <c r="A65" s="29"/>
      <c r="B65" s="314" t="s">
        <v>64</v>
      </c>
      <c r="C65" s="314"/>
      <c r="D65" s="314"/>
      <c r="E65" s="323"/>
      <c r="F65" s="323"/>
      <c r="G65" s="323"/>
      <c r="H65" s="46"/>
      <c r="K65" s="47"/>
      <c r="L65" s="324" t="s">
        <v>64</v>
      </c>
      <c r="M65" s="324"/>
      <c r="N65" s="324"/>
      <c r="O65" s="325"/>
      <c r="P65" s="325"/>
      <c r="Q65" s="325"/>
      <c r="R65" s="31"/>
      <c r="U65" s="29"/>
      <c r="V65" s="287" t="s">
        <v>64</v>
      </c>
      <c r="W65" s="287"/>
      <c r="X65" s="314"/>
      <c r="Y65" s="326"/>
      <c r="Z65" s="327"/>
      <c r="AA65" s="328"/>
      <c r="AB65" s="46"/>
      <c r="AE65" s="47"/>
      <c r="AF65" s="324" t="s">
        <v>64</v>
      </c>
      <c r="AG65" s="324"/>
      <c r="AH65" s="324"/>
      <c r="AI65" s="325"/>
      <c r="AJ65" s="325"/>
      <c r="AK65" s="325"/>
      <c r="AL65" s="31"/>
    </row>
    <row r="66" spans="1:38" ht="3" customHeight="1" thickTop="1" x14ac:dyDescent="0.25">
      <c r="A66" s="29"/>
      <c r="B66" s="29"/>
      <c r="C66" s="29"/>
      <c r="D66" s="29"/>
      <c r="E66" s="29"/>
      <c r="F66" s="29"/>
      <c r="G66" s="29"/>
      <c r="H66" s="29"/>
      <c r="K66" s="31"/>
      <c r="L66" s="208"/>
      <c r="M66" s="209"/>
      <c r="N66" s="209"/>
      <c r="O66" s="47"/>
      <c r="P66" s="47"/>
      <c r="Q66" s="47"/>
      <c r="R66" s="31"/>
      <c r="U66" s="29"/>
      <c r="V66" s="29"/>
      <c r="W66" s="29"/>
      <c r="X66" s="29"/>
      <c r="Y66" s="29"/>
      <c r="Z66" s="29"/>
      <c r="AA66" s="29"/>
      <c r="AB66" s="29"/>
      <c r="AE66" s="31"/>
      <c r="AF66" s="208"/>
      <c r="AG66" s="209"/>
      <c r="AH66" s="209"/>
      <c r="AI66" s="47"/>
      <c r="AJ66" s="47"/>
      <c r="AK66" s="47"/>
      <c r="AL66" s="31"/>
    </row>
  </sheetData>
  <sheetProtection algorithmName="SHA-512" hashValue="vlk40OxFnI+gBOiAyJiUV9UwFNF1W0r3Vy6U9f27tB+y5Q6hSj6fyNSofLOZRvnWZVHhZGouqzOSqbOuw2dnpA==" saltValue="1HFrhl+OGQ9mcwa9vG35FA==" spinCount="100000" sheet="1" formatCells="0" selectLockedCells="1"/>
  <mergeCells count="249">
    <mergeCell ref="AI62:AK62"/>
    <mergeCell ref="B60:D60"/>
    <mergeCell ref="E60:G60"/>
    <mergeCell ref="L60:N60"/>
    <mergeCell ref="O60:Q60"/>
    <mergeCell ref="V60:X60"/>
    <mergeCell ref="Y60:AA60"/>
    <mergeCell ref="AF60:AH60"/>
    <mergeCell ref="AI60:AK60"/>
    <mergeCell ref="B61:D61"/>
    <mergeCell ref="E61:G61"/>
    <mergeCell ref="L61:N61"/>
    <mergeCell ref="O61:Q61"/>
    <mergeCell ref="V61:X61"/>
    <mergeCell ref="Y61:AA61"/>
    <mergeCell ref="AF61:AH61"/>
    <mergeCell ref="AI61:AK61"/>
    <mergeCell ref="AI65:AK65"/>
    <mergeCell ref="V64:X64"/>
    <mergeCell ref="Y64:AA64"/>
    <mergeCell ref="V65:X65"/>
    <mergeCell ref="Y65:AA65"/>
    <mergeCell ref="O64:Q64"/>
    <mergeCell ref="O65:Q65"/>
    <mergeCell ref="L64:N64"/>
    <mergeCell ref="L65:N65"/>
    <mergeCell ref="AF64:AH64"/>
    <mergeCell ref="AI64:AK64"/>
    <mergeCell ref="B65:D65"/>
    <mergeCell ref="E65:G65"/>
    <mergeCell ref="B62:D62"/>
    <mergeCell ref="E62:G62"/>
    <mergeCell ref="L62:N62"/>
    <mergeCell ref="O62:Q62"/>
    <mergeCell ref="V62:X62"/>
    <mergeCell ref="Y62:AA62"/>
    <mergeCell ref="AF62:AH62"/>
    <mergeCell ref="AF65:AH65"/>
    <mergeCell ref="B64:D64"/>
    <mergeCell ref="E64:G64"/>
    <mergeCell ref="B57:D57"/>
    <mergeCell ref="E57:G57"/>
    <mergeCell ref="L57:N57"/>
    <mergeCell ref="O57:Q57"/>
    <mergeCell ref="V57:X57"/>
    <mergeCell ref="Y57:AA57"/>
    <mergeCell ref="AF57:AH57"/>
    <mergeCell ref="AI57:AK57"/>
    <mergeCell ref="B58:D58"/>
    <mergeCell ref="E58:G58"/>
    <mergeCell ref="L58:N58"/>
    <mergeCell ref="O58:Q58"/>
    <mergeCell ref="V58:X58"/>
    <mergeCell ref="Y58:AA58"/>
    <mergeCell ref="AF58:AH58"/>
    <mergeCell ref="AI58:AK58"/>
    <mergeCell ref="B54:D54"/>
    <mergeCell ref="E54:G54"/>
    <mergeCell ref="L54:N54"/>
    <mergeCell ref="O54:Q54"/>
    <mergeCell ref="V54:X54"/>
    <mergeCell ref="Y54:AA54"/>
    <mergeCell ref="AF54:AH54"/>
    <mergeCell ref="AI54:AK54"/>
    <mergeCell ref="B56:D56"/>
    <mergeCell ref="E56:G56"/>
    <mergeCell ref="L56:N56"/>
    <mergeCell ref="O56:Q56"/>
    <mergeCell ref="V56:X56"/>
    <mergeCell ref="Y56:AA56"/>
    <mergeCell ref="AF56:AH56"/>
    <mergeCell ref="AI56:AK56"/>
    <mergeCell ref="B52:D52"/>
    <mergeCell ref="E52:G52"/>
    <mergeCell ref="L52:N52"/>
    <mergeCell ref="O52:Q52"/>
    <mergeCell ref="V52:X52"/>
    <mergeCell ref="Y52:AA52"/>
    <mergeCell ref="AF52:AH52"/>
    <mergeCell ref="AI52:AK52"/>
    <mergeCell ref="B53:D53"/>
    <mergeCell ref="E53:G53"/>
    <mergeCell ref="L53:N53"/>
    <mergeCell ref="O53:Q53"/>
    <mergeCell ref="V53:X53"/>
    <mergeCell ref="Y53:AA53"/>
    <mergeCell ref="AF53:AH53"/>
    <mergeCell ref="AI53:AK53"/>
    <mergeCell ref="B50:D50"/>
    <mergeCell ref="E50:G50"/>
    <mergeCell ref="L50:N50"/>
    <mergeCell ref="O50:Q50"/>
    <mergeCell ref="V50:X50"/>
    <mergeCell ref="Y50:AA50"/>
    <mergeCell ref="AF50:AH50"/>
    <mergeCell ref="AI50:AK50"/>
    <mergeCell ref="B51:D51"/>
    <mergeCell ref="E51:G51"/>
    <mergeCell ref="L51:N51"/>
    <mergeCell ref="O51:Q51"/>
    <mergeCell ref="V51:X51"/>
    <mergeCell ref="Y51:AA51"/>
    <mergeCell ref="AF51:AH51"/>
    <mergeCell ref="AI51:AK51"/>
    <mergeCell ref="B48:D48"/>
    <mergeCell ref="E48:G48"/>
    <mergeCell ref="L48:N48"/>
    <mergeCell ref="O48:Q48"/>
    <mergeCell ref="V48:X48"/>
    <mergeCell ref="Y48:AA48"/>
    <mergeCell ref="AF48:AH48"/>
    <mergeCell ref="AI48:AK48"/>
    <mergeCell ref="B49:D49"/>
    <mergeCell ref="E49:G49"/>
    <mergeCell ref="L49:N49"/>
    <mergeCell ref="O49:Q49"/>
    <mergeCell ref="V49:X49"/>
    <mergeCell ref="Y49:AA49"/>
    <mergeCell ref="AF49:AH49"/>
    <mergeCell ref="AI49:AK49"/>
    <mergeCell ref="B45:D45"/>
    <mergeCell ref="E45:G45"/>
    <mergeCell ref="L45:N45"/>
    <mergeCell ref="O45:Q45"/>
    <mergeCell ref="V45:X45"/>
    <mergeCell ref="Y45:AA45"/>
    <mergeCell ref="AF45:AH45"/>
    <mergeCell ref="AI45:AK45"/>
    <mergeCell ref="B47:D47"/>
    <mergeCell ref="E47:G47"/>
    <mergeCell ref="L47:N47"/>
    <mergeCell ref="O47:Q47"/>
    <mergeCell ref="V47:X47"/>
    <mergeCell ref="Y47:AA47"/>
    <mergeCell ref="AF47:AH47"/>
    <mergeCell ref="AI47:AK47"/>
    <mergeCell ref="V46:X46"/>
    <mergeCell ref="Y46:AA46"/>
    <mergeCell ref="L46:N46"/>
    <mergeCell ref="O46:Q46"/>
    <mergeCell ref="B46:D46"/>
    <mergeCell ref="E46:G46"/>
    <mergeCell ref="AF46:AH46"/>
    <mergeCell ref="AI46:AK46"/>
    <mergeCell ref="B42:D42"/>
    <mergeCell ref="E42:G42"/>
    <mergeCell ref="L42:N42"/>
    <mergeCell ref="O42:Q42"/>
    <mergeCell ref="V42:X42"/>
    <mergeCell ref="Y42:AA42"/>
    <mergeCell ref="AF42:AH42"/>
    <mergeCell ref="AI42:AK42"/>
    <mergeCell ref="B44:D44"/>
    <mergeCell ref="E44:G44"/>
    <mergeCell ref="L44:N44"/>
    <mergeCell ref="O44:Q44"/>
    <mergeCell ref="V44:X44"/>
    <mergeCell ref="Y44:AA44"/>
    <mergeCell ref="AF44:AH44"/>
    <mergeCell ref="AI44:AK44"/>
    <mergeCell ref="B43:D43"/>
    <mergeCell ref="E43:G43"/>
    <mergeCell ref="L43:N43"/>
    <mergeCell ref="O43:Q43"/>
    <mergeCell ref="V43:X43"/>
    <mergeCell ref="Y43:AA43"/>
    <mergeCell ref="AF43:AH43"/>
    <mergeCell ref="AI43:AK43"/>
    <mergeCell ref="B40:D40"/>
    <mergeCell ref="E40:G40"/>
    <mergeCell ref="L40:N40"/>
    <mergeCell ref="O40:Q40"/>
    <mergeCell ref="V40:X40"/>
    <mergeCell ref="Y40:AA40"/>
    <mergeCell ref="AF40:AH40"/>
    <mergeCell ref="AI40:AK40"/>
    <mergeCell ref="B41:D41"/>
    <mergeCell ref="E41:G41"/>
    <mergeCell ref="L41:N41"/>
    <mergeCell ref="O41:Q41"/>
    <mergeCell ref="V41:X41"/>
    <mergeCell ref="Y41:AA41"/>
    <mergeCell ref="AF41:AH41"/>
    <mergeCell ref="AI41:AK41"/>
    <mergeCell ref="B37:D37"/>
    <mergeCell ref="E37:G37"/>
    <mergeCell ref="L37:N37"/>
    <mergeCell ref="O37:Q37"/>
    <mergeCell ref="V37:X37"/>
    <mergeCell ref="Y37:AA37"/>
    <mergeCell ref="AF37:AH37"/>
    <mergeCell ref="AI37:AK37"/>
    <mergeCell ref="B39:D39"/>
    <mergeCell ref="E39:G39"/>
    <mergeCell ref="L39:N39"/>
    <mergeCell ref="O39:Q39"/>
    <mergeCell ref="V39:X39"/>
    <mergeCell ref="Y39:AA39"/>
    <mergeCell ref="AF39:AH39"/>
    <mergeCell ref="AI39:AK39"/>
    <mergeCell ref="B38:D38"/>
    <mergeCell ref="E38:G38"/>
    <mergeCell ref="L38:N38"/>
    <mergeCell ref="O38:Q38"/>
    <mergeCell ref="V38:X38"/>
    <mergeCell ref="Y38:AA38"/>
    <mergeCell ref="AF38:AH38"/>
    <mergeCell ref="AI38:AK38"/>
    <mergeCell ref="B33:G33"/>
    <mergeCell ref="L33:Q33"/>
    <mergeCell ref="V33:AA33"/>
    <mergeCell ref="AF33:AK33"/>
    <mergeCell ref="B35:G35"/>
    <mergeCell ref="L35:Q35"/>
    <mergeCell ref="V35:AA35"/>
    <mergeCell ref="AF35:AK35"/>
    <mergeCell ref="B36:D36"/>
    <mergeCell ref="E36:G36"/>
    <mergeCell ref="L36:N36"/>
    <mergeCell ref="O36:Q36"/>
    <mergeCell ref="V36:X36"/>
    <mergeCell ref="Y36:AA36"/>
    <mergeCell ref="AF36:AH36"/>
    <mergeCell ref="AI36:AK36"/>
    <mergeCell ref="AU15:AX15"/>
    <mergeCell ref="D17:Q17"/>
    <mergeCell ref="AU17:AX17"/>
    <mergeCell ref="U18:AE19"/>
    <mergeCell ref="D19:Q19"/>
    <mergeCell ref="U24:AE28"/>
    <mergeCell ref="E26:Q26"/>
    <mergeCell ref="E28:Q28"/>
    <mergeCell ref="B31:G31"/>
    <mergeCell ref="L31:Q31"/>
    <mergeCell ref="V31:AA31"/>
    <mergeCell ref="AF31:AK31"/>
    <mergeCell ref="D21:Q21"/>
    <mergeCell ref="D23:Q23"/>
    <mergeCell ref="AG21:AJ21"/>
    <mergeCell ref="AG26:AJ26"/>
    <mergeCell ref="H1:K1"/>
    <mergeCell ref="A4:AL4"/>
    <mergeCell ref="E7:Q7"/>
    <mergeCell ref="E9:Q9"/>
    <mergeCell ref="AC9:AF9"/>
    <mergeCell ref="AC11:AF11"/>
    <mergeCell ref="D13:Q13"/>
    <mergeCell ref="D15:Q15"/>
    <mergeCell ref="AB15:AF15"/>
  </mergeCells>
  <conditionalFormatting sqref="B36:D36 L36:N36 V36:X36 AF36:AH36">
    <cfRule type="cellIs" dxfId="8" priority="8" operator="equal">
      <formula>"Pb : Date à venir"</formula>
    </cfRule>
  </conditionalFormatting>
  <conditionalFormatting sqref="B41:D41 L41:N41 V41:X41 AF41:AH41">
    <cfRule type="cellIs" dxfId="7" priority="9" operator="equal">
      <formula>"Pb : Date à venir"</formula>
    </cfRule>
    <cfRule type="cellIs" dxfId="6" priority="10" operator="equal">
      <formula>"Retour &lt; Aller"</formula>
    </cfRule>
  </conditionalFormatting>
  <conditionalFormatting sqref="E61:G61">
    <cfRule type="expression" dxfId="5" priority="5">
      <formula>AND($E$60&lt;&gt;"",$E$61="")</formula>
    </cfRule>
  </conditionalFormatting>
  <conditionalFormatting sqref="O61:Q61">
    <cfRule type="expression" dxfId="4" priority="4">
      <formula>AND($O$60&lt;&gt;"",$O$61="")</formula>
    </cfRule>
  </conditionalFormatting>
  <conditionalFormatting sqref="Y61:AA61">
    <cfRule type="expression" dxfId="3" priority="3">
      <formula>AND($Y$60&lt;&gt;"",$Y$61="")</formula>
    </cfRule>
  </conditionalFormatting>
  <conditionalFormatting sqref="AI61:AK61">
    <cfRule type="expression" dxfId="2" priority="2">
      <formula>AND($AI$60&lt;&gt;"",$AI$61="")</formula>
    </cfRule>
  </conditionalFormatting>
  <dataValidations xWindow="240" yWindow="753" count="15">
    <dataValidation type="list" operator="equal" allowBlank="1" showErrorMessage="1" sqref="AC9:AF9 W10" xr:uid="{00000000-0002-0000-0100-000000000000}">
      <formula1>"Automobile,2 roues"</formula1>
      <formula2>0</formula2>
    </dataValidation>
    <dataValidation type="whole" operator="greaterThan" allowBlank="1" showErrorMessage="1" errorTitle="Donnée invalide" error="Veuillez saisir une valeur." sqref="AC11:AF11 E46:G47 Y64:AA64 O46:Q47 Y46:AA47 O57:Q58 Y57:AA58 AI57:AK58 AI62:AK62 E60:G60 O60:Q60 Y60:AA60 AI60:AK60 E62:G62 O62:Q62 Y62:AA62 E57:G58 E64:G64 AI46:AK47" xr:uid="{00000000-0002-0000-0100-000001000000}">
      <formula1>0</formula1>
      <formula2>0</formula2>
    </dataValidation>
    <dataValidation type="date" operator="greaterThanOrEqual" allowBlank="1" showInputMessage="1" showErrorMessage="1" sqref="AU15:AX15" xr:uid="{00000000-0002-0000-0100-000002000000}">
      <formula1>40179</formula1>
      <formula2>0</formula2>
    </dataValidation>
    <dataValidation type="textLength" operator="lessThanOrEqual" allowBlank="1" showInputMessage="1" showErrorMessage="1" errorTitle="Saisie invalide" error="Veuillez saisir moins de caractères._x000a_(130 maximum)" prompt="Commentaires à préciser obligatoirement pour toutes modifications relatives à l'ordre de mission établi avant le départ en mission (transport - taxi - durée)." sqref="U24:AE28" xr:uid="{00000000-0002-0000-0100-000003000000}">
      <formula1>130</formula1>
      <formula2>0</formula2>
    </dataValidation>
    <dataValidation type="textLength" operator="lessThanOrEqual" allowBlank="1" showInputMessage="1" showErrorMessage="1" errorTitle="Donnée invalide" error="Veuillez saisir moins de carcatères._x000a_(75 maximum)" promptTitle="Motif du déplacement" prompt="_x000a_Intitulé de la formation ou de la réunion." sqref="B33:G33 AF33:AK33 V33:AA33 L33:Q33" xr:uid="{00000000-0002-0000-0100-000004000000}">
      <formula1>75</formula1>
      <formula2>0</formula2>
    </dataValidation>
    <dataValidation type="textLength" operator="lessThanOrEqual" allowBlank="1" showInputMessage="1" showErrorMessage="1" errorTitle="Donnée invalide" error="Veuillez saisir moins de carcatères._x000a_(75 maximum)" promptTitle="Lieu du déplacement" prompt="_x000a_Précisez la ville." sqref="B35:G35 L35:Q35 V35:AA35 AF35:AK35" xr:uid="{00000000-0002-0000-0100-000005000000}">
      <formula1>75</formula1>
      <formula2>0</formula2>
    </dataValidation>
    <dataValidation type="date" operator="greaterThanOrEqual" allowBlank="1" showInputMessage="1" showErrorMessage="1" promptTitle="Date" prompt="Veuillez saisir la date au format :_x000a_JJ/MM/AA" sqref="E36:G36 O36:Q36 O41:Q41 Y36:AA36 E41:G41 Y41:AA41 AI36:AK36 AI41:AK41" xr:uid="{00000000-0002-0000-0100-000006000000}">
      <formula1>40909</formula1>
      <formula2>0</formula2>
    </dataValidation>
    <dataValidation operator="equal" allowBlank="1" showInputMessage="1" showErrorMessage="1" errorTitle="Choix du lieu de départ ALLER" error="Confirmez-vous ce lieu de départ ?" promptTitle="Choix du lieu de départ ALLER" prompt="Saisissez un lieu de départ" sqref="Y37:AA37 E37:G37 O37:Q37 AI37:AK37" xr:uid="{00000000-0002-0000-0100-000007000000}"/>
    <dataValidation type="time" operator="lessThan" allowBlank="1" showInputMessage="1" showErrorMessage="1" errorTitle="Heure invalide" error="Vérifiez votre saisie." promptTitle="Heure" prompt="Veuillez saisir l'heure au format :_x000a_HH:MM" sqref="O44:Q45 O39:Q40 Y44:AA45 Y39:AA40 E44:G45 E39:G40 AI44:AK45 AI39:AK40" xr:uid="{00000000-0002-0000-0100-000008000000}">
      <formula1>0.999988425925926</formula1>
      <formula2>0</formula2>
    </dataValidation>
    <dataValidation operator="equal" allowBlank="1" showInputMessage="1" showErrorMessage="1" errorTitle="Choix lieu d'arrivée RETOUR" error="Confirmez-vous ce lieu d'arrivée ?" promptTitle="Choix du lieu d'arrivée RETOUR" prompt="Saissisez un lieu de d'arrivée" sqref="Y43:AA43 E43:G43 O43:Q43 AI43:AK43" xr:uid="{00000000-0002-0000-0100-000009000000}"/>
    <dataValidation type="decimal" operator="greaterThan" allowBlank="1" showErrorMessage="1" errorTitle="Donnée invalide" error="Veuillez saisir une valeur." sqref="E48:G53 O48:Q53 Y48:AA53 AI48:AK53" xr:uid="{00000000-0002-0000-0100-00000A000000}">
      <formula1>0</formula1>
      <formula2>0</formula2>
    </dataValidation>
    <dataValidation type="whole" allowBlank="1" showInputMessage="1" showErrorMessage="1" sqref="D17:Q17" xr:uid="{00000000-0002-0000-0100-00000B000000}">
      <formula1>0</formula1>
      <formula2>99000</formula2>
    </dataValidation>
    <dataValidation type="whole" operator="greaterThan" allowBlank="1" showErrorMessage="1" errorTitle="Donnée invalide" error="Veuillez saisir une valeur." sqref="E56:G56 O56:Q56 Y56:AA56 AI56:AK56 O64:Q64 AI64:AK64" xr:uid="{00000000-0002-0000-0100-00000C000000}">
      <formula1>0</formula1>
    </dataValidation>
    <dataValidation type="whole" operator="greaterThanOrEqual" allowBlank="1" showInputMessage="1" showErrorMessage="1" sqref="AB15:AF15" xr:uid="{00000000-0002-0000-0100-00000D000000}">
      <formula1>0</formula1>
    </dataValidation>
    <dataValidation operator="equal" allowBlank="1" showErrorMessage="1" errorTitle="Donnée invalide" error="Veuillez saisir une valeur." sqref="E65:G65 O65:Q65 AI65:AK65 Y65:AA65" xr:uid="{00000000-0002-0000-0100-00000E000000}"/>
  </dataValidations>
  <pageMargins left="0.31527777777777799" right="0.31527777777777799" top="0.15763888888888899" bottom="0.15763888888888899" header="0.51180555555555496" footer="0.51180555555555496"/>
  <pageSetup paperSize="8" firstPageNumber="0" orientation="landscape" horizontalDpi="300" verticalDpi="300" r:id="rId1"/>
  <drawing r:id="rId2"/>
  <legacyDrawing r:id="rId3"/>
  <extLst>
    <ext xmlns:x14="http://schemas.microsoft.com/office/spreadsheetml/2009/9/main" uri="{CCE6A557-97BC-4b89-ADB6-D9C93CAAB3DF}">
      <x14:dataValidations xmlns:xm="http://schemas.microsoft.com/office/excel/2006/main" xWindow="240" yWindow="753" count="1">
        <x14:dataValidation type="list" operator="equal" allowBlank="1" showErrorMessage="1" errorTitle="Donnée invalide" error="Veuillez saisir une valeur." xr:uid="{00000000-0002-0000-0100-00000F000000}">
          <x14:formula1>
            <xm:f>Paramètres!$A$21:$A$24</xm:f>
          </x14:formula1>
          <x14:formula2>
            <xm:f>0</xm:f>
          </x14:formula2>
          <xm:sqref>E61:G61 AI61:AK61 Y61:AA61 O61:Q61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pageSetUpPr fitToPage="1"/>
  </sheetPr>
  <dimension ref="A1:AML124"/>
  <sheetViews>
    <sheetView showGridLines="0" tabSelected="1" zoomScaleNormal="100" workbookViewId="0">
      <selection activeCell="AI25" sqref="AI25"/>
    </sheetView>
  </sheetViews>
  <sheetFormatPr baseColWidth="10" defaultColWidth="9.109375" defaultRowHeight="13.2" x14ac:dyDescent="0.25"/>
  <cols>
    <col min="1" max="2" width="7.44140625" style="50" customWidth="1"/>
    <col min="3" max="3" width="6.44140625" style="50" customWidth="1"/>
    <col min="4" max="4" width="3.33203125" style="50" customWidth="1"/>
    <col min="5" max="5" width="14" style="50" customWidth="1"/>
    <col min="6" max="6" width="12.33203125" style="50" customWidth="1"/>
    <col min="7" max="7" width="8.6640625" style="51" customWidth="1"/>
    <col min="8" max="9" width="6.6640625" style="50" customWidth="1"/>
    <col min="10" max="10" width="8.6640625" style="51" customWidth="1"/>
    <col min="11" max="12" width="6.6640625" style="50" customWidth="1"/>
    <col min="13" max="16" width="5.6640625" style="50" customWidth="1"/>
    <col min="17" max="20" width="5.33203125" style="50" customWidth="1"/>
    <col min="21" max="21" width="6.33203125" style="50" customWidth="1"/>
    <col min="22" max="22" width="5.33203125" style="50" customWidth="1"/>
    <col min="23" max="23" width="9" style="50" customWidth="1"/>
    <col min="24" max="25" width="5.33203125" style="50" customWidth="1"/>
    <col min="26" max="26" width="7.5546875" style="50" customWidth="1"/>
    <col min="27" max="28" width="10" style="50" customWidth="1"/>
    <col min="29" max="29" width="8" style="50" customWidth="1"/>
    <col min="30" max="34" width="3.44140625" style="50" customWidth="1"/>
    <col min="35" max="35" width="8.44140625" style="50" customWidth="1"/>
    <col min="36" max="36" width="0.109375" style="51" customWidth="1"/>
    <col min="37" max="37" width="11.44140625" style="51" customWidth="1"/>
    <col min="38" max="43" width="11.44140625" style="51" hidden="1" customWidth="1"/>
    <col min="44" max="1026" width="11.44140625" style="51" customWidth="1"/>
  </cols>
  <sheetData>
    <row r="1" spans="1:35" ht="15" customHeight="1" x14ac:dyDescent="0.25">
      <c r="A1" s="52" t="str">
        <f>'Formulaire de Saisie'!A1</f>
        <v>État individuel de frais de déplacement</v>
      </c>
      <c r="B1" s="53"/>
      <c r="C1" s="53"/>
      <c r="D1" s="53"/>
      <c r="E1" s="53"/>
      <c r="F1" s="217" t="str">
        <f>'Formulaire de Saisie'!L1</f>
        <v>V2/2025</v>
      </c>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row>
    <row r="2" spans="1:35" ht="4.5" customHeight="1" x14ac:dyDescent="0.25">
      <c r="A2" s="54"/>
      <c r="B2" s="54"/>
      <c r="C2" s="54"/>
      <c r="D2" s="54"/>
      <c r="E2" s="54"/>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row>
    <row r="4" spans="1:35" x14ac:dyDescent="0.25">
      <c r="Q4" s="51"/>
      <c r="R4" s="51"/>
      <c r="S4" s="51"/>
      <c r="T4" s="335"/>
      <c r="U4" s="335"/>
      <c r="V4" s="335"/>
      <c r="W4" s="335"/>
      <c r="X4" s="335"/>
      <c r="Y4" s="51"/>
    </row>
    <row r="5" spans="1:35" s="56" customFormat="1" ht="17.399999999999999" x14ac:dyDescent="0.25">
      <c r="A5" s="336" t="s">
        <v>65</v>
      </c>
      <c r="B5" s="336"/>
      <c r="C5" s="336"/>
      <c r="D5" s="336"/>
      <c r="E5" s="336"/>
      <c r="F5" s="336"/>
      <c r="G5" s="336"/>
      <c r="H5" s="336"/>
      <c r="I5" s="336"/>
      <c r="J5" s="336"/>
      <c r="K5" s="336"/>
      <c r="L5" s="336"/>
      <c r="M5" s="336"/>
      <c r="N5" s="336"/>
      <c r="O5" s="336"/>
      <c r="Q5" s="57"/>
      <c r="R5" s="57"/>
      <c r="S5" s="57"/>
      <c r="T5" s="57"/>
      <c r="U5" s="57"/>
      <c r="V5" s="57"/>
      <c r="W5" s="57"/>
      <c r="X5" s="57"/>
      <c r="Y5" s="57"/>
      <c r="AA5" s="246"/>
      <c r="AB5" s="246"/>
    </row>
    <row r="6" spans="1:35" s="59" customFormat="1" ht="13.8" x14ac:dyDescent="0.25">
      <c r="A6" s="337" t="s">
        <v>66</v>
      </c>
      <c r="B6" s="337"/>
      <c r="C6" s="337"/>
      <c r="D6" s="337"/>
      <c r="E6" s="337"/>
      <c r="F6" s="337"/>
      <c r="G6" s="337"/>
      <c r="H6" s="337"/>
      <c r="I6" s="337"/>
      <c r="J6" s="337"/>
      <c r="K6" s="337"/>
      <c r="L6" s="337"/>
      <c r="M6" s="337"/>
      <c r="N6" s="337"/>
      <c r="O6" s="337"/>
      <c r="Q6" s="57"/>
      <c r="R6" s="57"/>
      <c r="S6" s="57"/>
      <c r="T6" s="51"/>
      <c r="U6" s="51"/>
      <c r="V6" s="57"/>
      <c r="W6" s="57"/>
      <c r="X6" s="57"/>
      <c r="Y6" s="51"/>
    </row>
    <row r="7" spans="1:35" ht="20.25" customHeight="1" x14ac:dyDescent="0.25">
      <c r="A7" s="58"/>
      <c r="B7" s="58"/>
      <c r="C7" s="58"/>
      <c r="D7" s="58"/>
      <c r="E7" s="58"/>
      <c r="F7" s="58"/>
      <c r="G7" s="58"/>
      <c r="H7" s="58"/>
      <c r="I7" s="58"/>
      <c r="J7" s="58"/>
      <c r="K7" s="58"/>
      <c r="L7" s="58"/>
      <c r="M7" s="58"/>
      <c r="N7" s="58"/>
      <c r="Q7" s="51"/>
      <c r="R7" s="335"/>
      <c r="S7" s="335"/>
      <c r="T7" s="335"/>
      <c r="U7" s="57"/>
      <c r="V7" s="57"/>
      <c r="W7" s="57"/>
      <c r="X7" s="57"/>
      <c r="Y7" s="57"/>
      <c r="Z7" s="57"/>
      <c r="AA7" s="57"/>
      <c r="AB7" s="57" t="s">
        <v>67</v>
      </c>
      <c r="AC7" s="338"/>
      <c r="AD7" s="338"/>
      <c r="AE7" s="338"/>
      <c r="AF7" s="338"/>
      <c r="AG7" s="338"/>
      <c r="AH7" s="338"/>
    </row>
    <row r="8" spans="1:35" s="57" customFormat="1" ht="20.25" customHeight="1" x14ac:dyDescent="0.25">
      <c r="A8" s="57" t="s">
        <v>68</v>
      </c>
      <c r="B8" s="50"/>
      <c r="C8" s="50"/>
      <c r="D8" s="50"/>
      <c r="E8" s="50"/>
      <c r="F8" s="50"/>
      <c r="G8" s="51"/>
      <c r="H8" s="50"/>
      <c r="I8" s="50"/>
      <c r="J8" s="51"/>
      <c r="K8" s="50"/>
      <c r="L8" s="50"/>
      <c r="M8" s="50"/>
      <c r="N8" s="50"/>
      <c r="O8" s="60"/>
      <c r="U8" s="191" t="s">
        <v>32</v>
      </c>
      <c r="V8" s="61"/>
      <c r="W8" s="61"/>
      <c r="Y8" s="344" t="str">
        <f>UPPER(TRIM('Formulaire de Saisie'!AG26))</f>
        <v/>
      </c>
      <c r="Z8" s="344"/>
      <c r="AA8" s="344"/>
      <c r="AB8" s="344"/>
      <c r="AC8" s="344"/>
      <c r="AD8" s="344"/>
      <c r="AE8" s="344"/>
      <c r="AF8" s="344"/>
      <c r="AG8" s="344"/>
      <c r="AH8" s="344"/>
    </row>
    <row r="9" spans="1:35" ht="20.25" customHeight="1" x14ac:dyDescent="0.25">
      <c r="A9" s="57"/>
      <c r="O9" s="62"/>
      <c r="Q9" s="51"/>
      <c r="R9" s="51"/>
      <c r="S9" s="51"/>
      <c r="T9" s="51"/>
      <c r="U9" s="234"/>
      <c r="V9" s="63"/>
      <c r="W9" s="63"/>
      <c r="X9" s="51"/>
      <c r="Y9" s="343"/>
      <c r="Z9" s="343"/>
      <c r="AA9" s="343"/>
      <c r="AB9" s="343"/>
      <c r="AC9" s="343"/>
      <c r="AD9" s="343"/>
      <c r="AE9" s="343"/>
      <c r="AF9" s="343"/>
      <c r="AG9" s="343"/>
      <c r="AH9" s="343"/>
    </row>
    <row r="10" spans="1:35" x14ac:dyDescent="0.25">
      <c r="A10" s="57"/>
      <c r="O10" s="62"/>
      <c r="Q10" s="51"/>
      <c r="R10" s="55"/>
      <c r="S10" s="55"/>
      <c r="T10" s="55"/>
      <c r="U10" s="191" t="s">
        <v>69</v>
      </c>
      <c r="V10" s="61"/>
      <c r="W10" s="61"/>
      <c r="X10" s="55"/>
      <c r="Y10" s="343" t="str">
        <f>UPPER(TRIM('Formulaire de Saisie'!AG21))</f>
        <v/>
      </c>
      <c r="Z10" s="343"/>
      <c r="AA10" s="343"/>
      <c r="AB10" s="343"/>
      <c r="AC10" s="343"/>
      <c r="AD10" s="343"/>
      <c r="AE10" s="343"/>
      <c r="AF10" s="343"/>
      <c r="AG10" s="343"/>
      <c r="AH10" s="343"/>
    </row>
    <row r="11" spans="1:35" s="67" customFormat="1" ht="12.75" customHeight="1" x14ac:dyDescent="0.25">
      <c r="A11" s="64" t="s">
        <v>70</v>
      </c>
      <c r="B11" s="65"/>
      <c r="C11" s="65"/>
      <c r="D11" s="65"/>
      <c r="E11" s="65"/>
      <c r="F11" s="66"/>
      <c r="G11" s="339" t="s">
        <v>71</v>
      </c>
      <c r="H11" s="339"/>
      <c r="I11" s="339"/>
      <c r="J11" s="339"/>
      <c r="K11" s="339"/>
      <c r="L11" s="339"/>
      <c r="M11" s="339"/>
      <c r="N11" s="339"/>
      <c r="O11" s="62"/>
      <c r="U11" s="192" t="s">
        <v>72</v>
      </c>
      <c r="Y11" s="342">
        <f>'Formulaire de Saisie'!D21</f>
        <v>0</v>
      </c>
      <c r="Z11" s="342"/>
      <c r="AA11" s="342"/>
      <c r="AB11" s="342"/>
      <c r="AC11" s="342"/>
      <c r="AD11" s="342"/>
      <c r="AE11" s="342"/>
      <c r="AF11" s="342"/>
      <c r="AG11" s="342"/>
      <c r="AH11" s="342"/>
    </row>
    <row r="12" spans="1:35" x14ac:dyDescent="0.25">
      <c r="A12" s="68"/>
      <c r="B12" s="51"/>
      <c r="C12" s="51"/>
      <c r="D12" s="51"/>
      <c r="E12" s="51"/>
      <c r="F12" s="69"/>
      <c r="G12" s="339"/>
      <c r="H12" s="339"/>
      <c r="I12" s="339"/>
      <c r="J12" s="339"/>
      <c r="K12" s="339"/>
      <c r="L12" s="339"/>
      <c r="M12" s="339"/>
      <c r="N12" s="339"/>
      <c r="O12" s="62"/>
      <c r="P12" s="67"/>
      <c r="Q12" s="67"/>
      <c r="R12" s="67"/>
      <c r="S12" s="67"/>
      <c r="T12" s="67"/>
      <c r="U12" s="192" t="s">
        <v>73</v>
      </c>
      <c r="V12" s="67"/>
      <c r="W12" s="67"/>
      <c r="X12" s="67"/>
      <c r="Y12" s="434">
        <f>'Formulaire de Saisie'!D23</f>
        <v>0</v>
      </c>
      <c r="Z12" s="434"/>
      <c r="AA12" s="434"/>
      <c r="AB12" s="434"/>
      <c r="AC12" s="434"/>
      <c r="AD12" s="434"/>
      <c r="AE12" s="434"/>
      <c r="AF12" s="434"/>
      <c r="AG12" s="434"/>
      <c r="AH12" s="434"/>
      <c r="AI12" s="67"/>
    </row>
    <row r="13" spans="1:35" ht="12.75" customHeight="1" x14ac:dyDescent="0.25">
      <c r="A13" s="70" t="s">
        <v>74</v>
      </c>
      <c r="B13" s="67"/>
      <c r="C13" s="67"/>
      <c r="D13" s="67"/>
      <c r="E13" s="67"/>
      <c r="F13" s="71"/>
      <c r="G13" s="68"/>
      <c r="H13" s="51"/>
      <c r="I13" s="51"/>
      <c r="K13" s="51"/>
      <c r="L13" s="51"/>
      <c r="M13" s="51"/>
      <c r="N13" s="69"/>
      <c r="O13" s="62"/>
      <c r="Q13" s="51"/>
      <c r="R13" s="51"/>
      <c r="S13" s="51"/>
      <c r="T13" s="51"/>
      <c r="U13" s="51"/>
      <c r="V13" s="51"/>
      <c r="W13" s="51"/>
      <c r="X13" s="51"/>
      <c r="Y13" s="51"/>
    </row>
    <row r="14" spans="1:35" x14ac:dyDescent="0.25">
      <c r="A14" s="68" t="s">
        <v>75</v>
      </c>
      <c r="B14" s="51"/>
      <c r="C14" s="51"/>
      <c r="D14" s="62" t="s">
        <v>76</v>
      </c>
      <c r="E14" s="51"/>
      <c r="F14" s="69"/>
      <c r="G14" s="72" t="s">
        <v>77</v>
      </c>
      <c r="H14" s="57"/>
      <c r="I14" s="60"/>
      <c r="J14" s="60"/>
      <c r="K14" s="51"/>
      <c r="L14" s="51"/>
      <c r="M14" s="51"/>
      <c r="N14" s="69"/>
      <c r="O14" s="62"/>
      <c r="Q14" s="340" t="str">
        <f>"ÉTAT INDIVIDUEL DE FRAIS DE DÉPLACEMENT INTERVENANT "&amp;'Formulaire de Saisie'!L1</f>
        <v>ÉTAT INDIVIDUEL DE FRAIS DE DÉPLACEMENT INTERVENANT V2/2025</v>
      </c>
      <c r="R14" s="340"/>
      <c r="S14" s="340"/>
      <c r="T14" s="340"/>
      <c r="U14" s="340"/>
      <c r="V14" s="340"/>
      <c r="W14" s="340"/>
      <c r="X14" s="340"/>
      <c r="Y14" s="340"/>
      <c r="Z14" s="340"/>
      <c r="AA14" s="340"/>
      <c r="AB14" s="340"/>
      <c r="AC14" s="340"/>
      <c r="AD14" s="340"/>
      <c r="AE14" s="340"/>
      <c r="AF14" s="340"/>
      <c r="AG14" s="340"/>
      <c r="AH14" s="340"/>
    </row>
    <row r="15" spans="1:35" x14ac:dyDescent="0.25">
      <c r="A15" s="68"/>
      <c r="B15" s="51"/>
      <c r="C15" s="51"/>
      <c r="D15" s="62" t="s">
        <v>78</v>
      </c>
      <c r="E15" s="51"/>
      <c r="F15" s="69"/>
      <c r="G15" s="73"/>
      <c r="H15" s="51"/>
      <c r="I15" s="62"/>
      <c r="J15" s="62"/>
      <c r="K15" s="74"/>
      <c r="L15" s="74"/>
      <c r="M15" s="74"/>
      <c r="N15" s="75"/>
      <c r="O15" s="62"/>
      <c r="Q15" s="340"/>
      <c r="R15" s="340"/>
      <c r="S15" s="340"/>
      <c r="T15" s="340"/>
      <c r="U15" s="340"/>
      <c r="V15" s="340"/>
      <c r="W15" s="340"/>
      <c r="X15" s="340"/>
      <c r="Y15" s="340"/>
      <c r="Z15" s="340"/>
      <c r="AA15" s="340"/>
      <c r="AB15" s="340"/>
      <c r="AC15" s="340"/>
      <c r="AD15" s="340"/>
      <c r="AE15" s="340"/>
      <c r="AF15" s="340"/>
      <c r="AG15" s="340"/>
      <c r="AH15" s="340"/>
    </row>
    <row r="16" spans="1:35" ht="13.95" customHeight="1" x14ac:dyDescent="0.25">
      <c r="A16" s="73" t="s">
        <v>79</v>
      </c>
      <c r="B16" s="51"/>
      <c r="C16" s="51"/>
      <c r="D16" s="62"/>
      <c r="E16" s="51"/>
      <c r="F16" s="69"/>
      <c r="G16" s="76" t="s">
        <v>80</v>
      </c>
      <c r="H16" s="62"/>
      <c r="I16" s="62"/>
      <c r="J16" s="77" t="s">
        <v>81</v>
      </c>
      <c r="K16" s="74"/>
      <c r="L16" s="74"/>
      <c r="M16" s="74"/>
      <c r="N16" s="75"/>
      <c r="O16" s="62"/>
      <c r="Q16" s="345" t="s">
        <v>82</v>
      </c>
      <c r="R16" s="345"/>
      <c r="S16" s="345"/>
      <c r="T16" s="345"/>
      <c r="U16" s="345"/>
      <c r="V16" s="345"/>
      <c r="W16" s="345"/>
      <c r="X16" s="345"/>
      <c r="Y16" s="345"/>
      <c r="Z16" s="345"/>
      <c r="AA16" s="345"/>
      <c r="AB16" s="345"/>
      <c r="AC16" s="345"/>
      <c r="AD16" s="345"/>
      <c r="AE16" s="345"/>
      <c r="AF16" s="345"/>
      <c r="AG16" s="345"/>
      <c r="AH16" s="345"/>
    </row>
    <row r="17" spans="1:34" ht="12.75" customHeight="1" x14ac:dyDescent="0.25">
      <c r="A17" s="73" t="s">
        <v>83</v>
      </c>
      <c r="B17" s="62"/>
      <c r="C17" s="62"/>
      <c r="D17" s="62"/>
      <c r="E17" s="62"/>
      <c r="F17" s="78"/>
      <c r="G17" s="76" t="s">
        <v>84</v>
      </c>
      <c r="H17" s="62"/>
      <c r="I17" s="62"/>
      <c r="J17" s="77" t="s">
        <v>85</v>
      </c>
      <c r="K17" s="51"/>
      <c r="L17" s="51"/>
      <c r="M17" s="51"/>
      <c r="N17" s="69"/>
      <c r="O17" s="62"/>
      <c r="Q17" s="345"/>
      <c r="R17" s="345"/>
      <c r="S17" s="345"/>
      <c r="T17" s="345"/>
      <c r="U17" s="345"/>
      <c r="V17" s="345"/>
      <c r="W17" s="345"/>
      <c r="X17" s="345"/>
      <c r="Y17" s="345"/>
      <c r="Z17" s="345"/>
      <c r="AA17" s="345"/>
      <c r="AB17" s="345"/>
      <c r="AC17" s="345"/>
      <c r="AD17" s="345"/>
      <c r="AE17" s="345"/>
      <c r="AF17" s="345"/>
      <c r="AG17" s="345"/>
      <c r="AH17" s="345"/>
    </row>
    <row r="18" spans="1:34" ht="14.25" customHeight="1" x14ac:dyDescent="0.25">
      <c r="A18" s="346" t="s">
        <v>86</v>
      </c>
      <c r="B18" s="346"/>
      <c r="C18" s="346"/>
      <c r="D18" s="346"/>
      <c r="E18" s="346"/>
      <c r="F18" s="346"/>
      <c r="G18" s="73"/>
      <c r="H18" s="62"/>
      <c r="I18" s="62"/>
      <c r="J18" s="62" t="s">
        <v>87</v>
      </c>
      <c r="K18" s="74"/>
      <c r="L18" s="74"/>
      <c r="M18" s="74"/>
      <c r="N18" s="75"/>
      <c r="O18" s="62"/>
      <c r="Q18" s="341" t="s">
        <v>222</v>
      </c>
      <c r="R18" s="341"/>
      <c r="S18" s="341"/>
      <c r="T18" s="341"/>
      <c r="U18" s="341"/>
      <c r="V18" s="341"/>
      <c r="W18" s="341"/>
      <c r="X18" s="341"/>
      <c r="Y18" s="341"/>
      <c r="Z18" s="341"/>
      <c r="AA18" s="341"/>
      <c r="AB18" s="341"/>
      <c r="AC18" s="341"/>
      <c r="AD18" s="341"/>
      <c r="AE18" s="341"/>
      <c r="AF18" s="341"/>
      <c r="AG18" s="341"/>
      <c r="AH18" s="341"/>
    </row>
    <row r="19" spans="1:34" ht="14.4" x14ac:dyDescent="0.25">
      <c r="A19" s="346"/>
      <c r="B19" s="346"/>
      <c r="C19" s="346"/>
      <c r="D19" s="346"/>
      <c r="E19" s="346"/>
      <c r="F19" s="346"/>
      <c r="G19" s="76" t="s">
        <v>88</v>
      </c>
      <c r="H19" s="62"/>
      <c r="I19" s="62"/>
      <c r="J19" s="77" t="s">
        <v>89</v>
      </c>
      <c r="K19" s="74"/>
      <c r="L19" s="74"/>
      <c r="M19" s="74"/>
      <c r="N19" s="75"/>
      <c r="O19" s="62"/>
      <c r="S19" s="79"/>
      <c r="T19" s="79"/>
      <c r="U19" s="79"/>
      <c r="V19" s="79"/>
      <c r="W19" s="79"/>
      <c r="X19" s="79"/>
      <c r="Y19" s="79"/>
      <c r="Z19" s="79"/>
      <c r="AA19" s="79"/>
      <c r="AB19" s="79"/>
      <c r="AC19" s="79"/>
      <c r="AD19" s="79"/>
      <c r="AE19" s="79"/>
      <c r="AF19" s="79"/>
      <c r="AG19" s="80"/>
    </row>
    <row r="20" spans="1:34" ht="14.25" customHeight="1" x14ac:dyDescent="0.25">
      <c r="A20" s="346"/>
      <c r="B20" s="346"/>
      <c r="C20" s="346"/>
      <c r="D20" s="346"/>
      <c r="E20" s="346"/>
      <c r="F20" s="346"/>
      <c r="G20" s="76" t="s">
        <v>90</v>
      </c>
      <c r="H20" s="62"/>
      <c r="I20" s="62"/>
      <c r="J20" s="77" t="s">
        <v>91</v>
      </c>
      <c r="K20" s="74"/>
      <c r="L20" s="74"/>
      <c r="M20" s="74"/>
      <c r="N20" s="75"/>
      <c r="O20" s="62"/>
      <c r="R20" s="347" t="s">
        <v>92</v>
      </c>
      <c r="S20" s="347"/>
      <c r="T20" s="347"/>
      <c r="U20" s="347"/>
      <c r="V20" s="347"/>
      <c r="W20" s="347"/>
      <c r="X20" s="347"/>
      <c r="Y20" s="347"/>
      <c r="Z20" s="347"/>
      <c r="AA20" s="347"/>
      <c r="AB20" s="347"/>
      <c r="AC20" s="347"/>
      <c r="AD20" s="347"/>
      <c r="AE20" s="347"/>
      <c r="AF20" s="347"/>
      <c r="AG20" s="347"/>
      <c r="AH20" s="347"/>
    </row>
    <row r="21" spans="1:34" ht="14.25" customHeight="1" x14ac:dyDescent="0.25">
      <c r="A21" s="81"/>
      <c r="B21" s="82"/>
      <c r="C21" s="82"/>
      <c r="D21" s="82"/>
      <c r="E21" s="82"/>
      <c r="F21" s="83"/>
      <c r="G21" s="76" t="s">
        <v>93</v>
      </c>
      <c r="H21" s="62"/>
      <c r="I21" s="62"/>
      <c r="J21" s="77" t="s">
        <v>94</v>
      </c>
      <c r="K21" s="74"/>
      <c r="L21" s="74"/>
      <c r="M21" s="74"/>
      <c r="N21" s="75"/>
      <c r="O21" s="62"/>
      <c r="R21" s="347"/>
      <c r="S21" s="347"/>
      <c r="T21" s="347"/>
      <c r="U21" s="347"/>
      <c r="V21" s="347"/>
      <c r="W21" s="347"/>
      <c r="X21" s="347"/>
      <c r="Y21" s="347"/>
      <c r="Z21" s="347"/>
      <c r="AA21" s="347"/>
      <c r="AB21" s="347"/>
      <c r="AC21" s="347"/>
      <c r="AD21" s="347"/>
      <c r="AE21" s="347"/>
      <c r="AF21" s="347"/>
      <c r="AG21" s="347"/>
      <c r="AH21" s="347"/>
    </row>
    <row r="22" spans="1:34" ht="14.25" customHeight="1" x14ac:dyDescent="0.25">
      <c r="A22" s="72" t="s">
        <v>95</v>
      </c>
      <c r="B22" s="82"/>
      <c r="C22" s="82"/>
      <c r="D22" s="82"/>
      <c r="E22" s="82"/>
      <c r="F22" s="83"/>
      <c r="G22" s="76" t="s">
        <v>96</v>
      </c>
      <c r="H22" s="62"/>
      <c r="I22" s="62"/>
      <c r="J22" s="77" t="s">
        <v>97</v>
      </c>
      <c r="K22" s="74"/>
      <c r="L22" s="74"/>
      <c r="M22" s="74"/>
      <c r="N22" s="75"/>
      <c r="O22" s="62"/>
      <c r="R22" s="347"/>
      <c r="S22" s="347"/>
      <c r="T22" s="347"/>
      <c r="U22" s="347"/>
      <c r="V22" s="347"/>
      <c r="W22" s="347"/>
      <c r="X22" s="347"/>
      <c r="Y22" s="347"/>
      <c r="Z22" s="347"/>
      <c r="AA22" s="347"/>
      <c r="AB22" s="347"/>
      <c r="AC22" s="347"/>
      <c r="AD22" s="347"/>
      <c r="AE22" s="347"/>
      <c r="AF22" s="347"/>
      <c r="AG22" s="347"/>
      <c r="AH22" s="347"/>
    </row>
    <row r="23" spans="1:34" ht="14.25" customHeight="1" x14ac:dyDescent="0.25">
      <c r="A23" s="346" t="s">
        <v>98</v>
      </c>
      <c r="B23" s="346"/>
      <c r="C23" s="346"/>
      <c r="D23" s="346"/>
      <c r="E23" s="346"/>
      <c r="F23" s="346"/>
      <c r="G23" s="68"/>
      <c r="H23" s="51"/>
      <c r="I23" s="51"/>
      <c r="J23" s="51" t="s">
        <v>99</v>
      </c>
      <c r="K23" s="74"/>
      <c r="L23" s="74"/>
      <c r="M23" s="74"/>
      <c r="N23" s="75"/>
      <c r="O23" s="62"/>
      <c r="R23" s="347"/>
      <c r="S23" s="347"/>
      <c r="T23" s="347"/>
      <c r="U23" s="347"/>
      <c r="V23" s="347"/>
      <c r="W23" s="347"/>
      <c r="X23" s="347"/>
      <c r="Y23" s="347"/>
      <c r="Z23" s="347"/>
      <c r="AA23" s="347"/>
      <c r="AB23" s="347"/>
      <c r="AC23" s="347"/>
      <c r="AD23" s="347"/>
      <c r="AE23" s="347"/>
      <c r="AF23" s="347"/>
      <c r="AG23" s="347"/>
      <c r="AH23" s="347"/>
    </row>
    <row r="24" spans="1:34" x14ac:dyDescent="0.25">
      <c r="A24" s="346"/>
      <c r="B24" s="346"/>
      <c r="C24" s="346"/>
      <c r="D24" s="346"/>
      <c r="E24" s="346"/>
      <c r="F24" s="346"/>
      <c r="G24" s="76" t="s">
        <v>100</v>
      </c>
      <c r="H24" s="51"/>
      <c r="I24" s="51"/>
      <c r="J24" s="77" t="s">
        <v>101</v>
      </c>
      <c r="K24" s="51"/>
      <c r="L24" s="51"/>
      <c r="M24" s="51"/>
      <c r="N24" s="69"/>
      <c r="O24" s="62"/>
    </row>
    <row r="25" spans="1:34" x14ac:dyDescent="0.25">
      <c r="A25" s="346"/>
      <c r="B25" s="346"/>
      <c r="C25" s="346"/>
      <c r="D25" s="346"/>
      <c r="E25" s="346"/>
      <c r="F25" s="346"/>
      <c r="H25" s="62"/>
      <c r="I25" s="62"/>
      <c r="J25" s="51" t="s">
        <v>102</v>
      </c>
      <c r="K25" s="60"/>
      <c r="L25" s="51"/>
      <c r="M25" s="62"/>
      <c r="N25" s="78"/>
      <c r="O25" s="62"/>
      <c r="Q25" s="51"/>
      <c r="R25" s="51"/>
      <c r="S25" s="51"/>
      <c r="T25" s="51"/>
      <c r="U25" s="51"/>
      <c r="V25" s="51"/>
      <c r="W25" s="51"/>
      <c r="X25" s="51"/>
      <c r="Y25" s="51"/>
      <c r="Z25" s="51"/>
      <c r="AA25" s="51"/>
      <c r="AB25" s="51"/>
      <c r="AC25" s="51"/>
      <c r="AD25" s="51"/>
      <c r="AE25" s="51"/>
      <c r="AF25" s="51"/>
      <c r="AG25" s="51"/>
      <c r="AH25" s="51"/>
    </row>
    <row r="26" spans="1:34" x14ac:dyDescent="0.25">
      <c r="A26" s="346"/>
      <c r="B26" s="346"/>
      <c r="C26" s="346"/>
      <c r="D26" s="346"/>
      <c r="E26" s="346"/>
      <c r="F26" s="346"/>
      <c r="G26" s="76" t="s">
        <v>103</v>
      </c>
      <c r="I26" s="62"/>
      <c r="K26" s="62"/>
      <c r="L26" s="60"/>
      <c r="M26" s="74"/>
      <c r="N26" s="69"/>
      <c r="O26" s="62"/>
      <c r="Q26" s="84"/>
      <c r="R26" s="51"/>
      <c r="S26" s="51"/>
      <c r="V26" s="51"/>
      <c r="W26" s="51"/>
      <c r="X26" s="51"/>
      <c r="Y26" s="51"/>
      <c r="Z26" s="51"/>
      <c r="AA26" s="51"/>
      <c r="AB26" s="51"/>
      <c r="AC26" s="51"/>
      <c r="AD26" s="51"/>
      <c r="AE26" s="51"/>
      <c r="AF26" s="51"/>
      <c r="AG26" s="51"/>
      <c r="AH26" s="51"/>
    </row>
    <row r="27" spans="1:34" ht="13.5" customHeight="1" x14ac:dyDescent="0.25">
      <c r="A27" s="346"/>
      <c r="B27" s="346"/>
      <c r="C27" s="346"/>
      <c r="D27" s="346"/>
      <c r="E27" s="346"/>
      <c r="F27" s="346"/>
      <c r="G27" s="73"/>
      <c r="H27" s="77" t="s">
        <v>104</v>
      </c>
      <c r="I27" s="51"/>
      <c r="K27" s="51"/>
      <c r="L27" s="62"/>
      <c r="M27" s="74"/>
      <c r="N27" s="69"/>
      <c r="O27" s="62"/>
      <c r="R27" s="51"/>
      <c r="S27" s="51"/>
      <c r="V27" s="51"/>
      <c r="W27" s="51"/>
      <c r="X27" s="51"/>
      <c r="Y27" s="51"/>
      <c r="Z27" s="51"/>
      <c r="AA27" s="51"/>
      <c r="AB27" s="51"/>
      <c r="AC27" s="51"/>
      <c r="AD27" s="51"/>
      <c r="AE27" s="51"/>
      <c r="AF27" s="51"/>
      <c r="AG27" s="51"/>
      <c r="AH27" s="51"/>
    </row>
    <row r="28" spans="1:34" ht="14.25" customHeight="1" x14ac:dyDescent="0.25">
      <c r="A28" s="73"/>
      <c r="B28" s="62"/>
      <c r="C28" s="62"/>
      <c r="D28" s="62"/>
      <c r="E28" s="62"/>
      <c r="F28" s="78"/>
      <c r="G28" s="73"/>
      <c r="H28" s="62" t="s">
        <v>105</v>
      </c>
      <c r="I28" s="62"/>
      <c r="K28" s="51"/>
      <c r="L28" s="51"/>
      <c r="M28" s="62"/>
      <c r="N28" s="78"/>
      <c r="O28" s="62"/>
      <c r="Q28" s="59" t="s">
        <v>106</v>
      </c>
      <c r="R28" s="51"/>
      <c r="S28" s="51"/>
      <c r="T28" s="348" t="str">
        <f>UPPER(TRIM('Formulaire de Saisie'!E7))&amp;" "&amp;PROPER(TRIM('Formulaire de Saisie'!E9))</f>
        <v xml:space="preserve"> </v>
      </c>
      <c r="U28" s="348"/>
      <c r="V28" s="348"/>
      <c r="W28" s="348"/>
      <c r="X28" s="348"/>
      <c r="Y28" s="348"/>
      <c r="Z28" s="348"/>
      <c r="AA28" s="348"/>
      <c r="AB28" s="348"/>
      <c r="AC28" s="348"/>
      <c r="AD28" s="348"/>
      <c r="AE28" s="348"/>
      <c r="AF28" s="348"/>
      <c r="AG28" s="348"/>
      <c r="AH28" s="348"/>
    </row>
    <row r="29" spans="1:34" ht="13.95" customHeight="1" x14ac:dyDescent="0.25">
      <c r="A29" s="346" t="s">
        <v>223</v>
      </c>
      <c r="B29" s="346"/>
      <c r="C29" s="346"/>
      <c r="D29" s="346"/>
      <c r="E29" s="346"/>
      <c r="F29" s="346"/>
      <c r="G29" s="68"/>
      <c r="H29" s="228"/>
      <c r="I29" s="229"/>
      <c r="J29" s="229"/>
      <c r="K29" s="229"/>
      <c r="L29" s="229"/>
      <c r="M29" s="230"/>
      <c r="N29" s="78"/>
      <c r="O29" s="62"/>
      <c r="Q29" s="59"/>
      <c r="R29" s="51"/>
      <c r="S29" s="51"/>
      <c r="U29" s="51"/>
      <c r="V29" s="51"/>
      <c r="W29" s="51"/>
      <c r="X29" s="51"/>
      <c r="Y29" s="51"/>
      <c r="Z29" s="51"/>
      <c r="AA29" s="51"/>
      <c r="AB29" s="51"/>
      <c r="AC29" s="51"/>
      <c r="AD29" s="51"/>
      <c r="AE29" s="51"/>
      <c r="AF29" s="51"/>
      <c r="AG29" s="51"/>
      <c r="AH29" s="51"/>
    </row>
    <row r="30" spans="1:34" ht="14.25" customHeight="1" x14ac:dyDescent="0.25">
      <c r="A30" s="346"/>
      <c r="B30" s="346"/>
      <c r="C30" s="346"/>
      <c r="D30" s="346"/>
      <c r="E30" s="346"/>
      <c r="F30" s="346"/>
      <c r="G30" s="85" t="s">
        <v>107</v>
      </c>
      <c r="H30" s="51"/>
      <c r="I30" s="51"/>
      <c r="K30" s="51"/>
      <c r="L30" s="51"/>
      <c r="M30" s="62"/>
      <c r="N30" s="78"/>
      <c r="O30" s="62"/>
      <c r="Q30" s="59" t="s">
        <v>108</v>
      </c>
      <c r="R30" s="51"/>
      <c r="S30" s="51"/>
      <c r="U30" s="348" t="str">
        <f>MoisAnneeDA1&amp;IF(DateRetour1=DateAller1,"",MoisAnneeDR1)&amp;IF(OR(DateAller2="",DateAller2=DateAller1,DateAller2=DateRetour1),"",MoisAnneeDA2)&amp;IF(OR(DateRetour2=DateAller1,DateRetour2=DateRetour1,DateRetour2=DateAller2),"",MoisAnneeDR2)&amp;IF(OR(DateAller3=DateAller1,DateAller3=DateRetour1,DateAller3=DateAller2,DateAller3=DateRetour2),"",MoisAnneeDA3)&amp;IF(OR(DateRetour3=DateAller1,DateRetour3=DateRetour1,DateRetour3=DateAller2,DateRetour3=DateRetour2,DateRetour3=DateAller3),"",MoisAnneeDR3)&amp;IF(OR(DateAller4=DateAller1,DateAller4=DateRetour1,DateAller4=DateAller2,DateAller4=DateRetour2,DateAller4=DateAller3,DateAller4=DateRetour3),"",MoisAnneeDA4)&amp;IF(OR(DateRetour4=DateAller1,DateRetour4=DateRetour1,DateRetour4=DateAller2,DateRetour4=DateRetour2,DateRetour4=DateAller3,DateRetour4=DateRetour3,DateRetour4=DateAller4),"",MoisAnneeDR4)</f>
        <v/>
      </c>
      <c r="V30" s="348"/>
      <c r="W30" s="348"/>
      <c r="X30" s="348"/>
      <c r="Y30" s="348"/>
      <c r="Z30" s="348"/>
      <c r="AA30" s="348"/>
      <c r="AB30" s="348"/>
      <c r="AC30" s="348"/>
      <c r="AD30" s="348"/>
      <c r="AE30" s="348"/>
      <c r="AF30" s="348"/>
      <c r="AG30" s="348"/>
      <c r="AH30" s="348"/>
    </row>
    <row r="31" spans="1:34" ht="13.8" x14ac:dyDescent="0.25">
      <c r="A31" s="346"/>
      <c r="B31" s="346"/>
      <c r="C31" s="346"/>
      <c r="D31" s="346"/>
      <c r="E31" s="346"/>
      <c r="F31" s="346"/>
      <c r="G31" s="68" t="s">
        <v>109</v>
      </c>
      <c r="H31" s="51"/>
      <c r="I31" s="51"/>
      <c r="K31" s="51"/>
      <c r="L31" s="51"/>
      <c r="M31" s="62"/>
      <c r="N31" s="78"/>
      <c r="O31" s="62"/>
      <c r="Q31" s="59"/>
      <c r="R31" s="51"/>
      <c r="S31" s="51"/>
      <c r="U31" s="51"/>
      <c r="V31" s="51"/>
      <c r="W31" s="51"/>
      <c r="X31" s="51"/>
      <c r="Y31" s="51"/>
      <c r="Z31" s="51"/>
      <c r="AA31" s="51"/>
      <c r="AB31" s="51"/>
      <c r="AC31" s="51"/>
      <c r="AD31" s="51"/>
      <c r="AE31" s="51"/>
      <c r="AF31" s="51"/>
      <c r="AG31" s="51"/>
      <c r="AH31" s="51"/>
    </row>
    <row r="32" spans="1:34" ht="13.95" customHeight="1" x14ac:dyDescent="0.25">
      <c r="A32" s="346"/>
      <c r="B32" s="346"/>
      <c r="C32" s="346"/>
      <c r="D32" s="346"/>
      <c r="E32" s="346"/>
      <c r="F32" s="346"/>
      <c r="G32" s="346" t="s">
        <v>110</v>
      </c>
      <c r="H32" s="346"/>
      <c r="I32" s="346"/>
      <c r="J32" s="346"/>
      <c r="K32" s="346"/>
      <c r="L32" s="346"/>
      <c r="M32" s="346"/>
      <c r="N32" s="346"/>
      <c r="O32" s="62"/>
      <c r="Q32" s="59" t="s">
        <v>111</v>
      </c>
      <c r="R32" s="51"/>
      <c r="S32" s="51"/>
      <c r="U32" s="51"/>
      <c r="V32" s="348" t="str">
        <f>UPPER(TRIM('Formulaire de Saisie'!E26))</f>
        <v/>
      </c>
      <c r="W32" s="348"/>
      <c r="X32" s="348"/>
      <c r="Y32" s="348"/>
      <c r="Z32" s="348"/>
      <c r="AA32" s="348"/>
      <c r="AB32" s="348"/>
      <c r="AC32" s="348"/>
      <c r="AD32" s="348"/>
      <c r="AE32" s="348"/>
      <c r="AF32" s="348"/>
      <c r="AG32" s="348"/>
      <c r="AH32" s="348"/>
    </row>
    <row r="33" spans="1:34" ht="13.8" x14ac:dyDescent="0.25">
      <c r="A33" s="346"/>
      <c r="B33" s="346"/>
      <c r="C33" s="346"/>
      <c r="D33" s="346"/>
      <c r="E33" s="346"/>
      <c r="F33" s="346"/>
      <c r="G33" s="346"/>
      <c r="H33" s="346"/>
      <c r="I33" s="346"/>
      <c r="J33" s="346"/>
      <c r="K33" s="346"/>
      <c r="L33" s="346"/>
      <c r="M33" s="346"/>
      <c r="N33" s="346"/>
      <c r="O33" s="62"/>
      <c r="Q33" s="59"/>
      <c r="R33" s="51"/>
      <c r="S33" s="51"/>
      <c r="U33" s="51"/>
      <c r="V33" s="51"/>
      <c r="W33" s="51"/>
      <c r="X33" s="51"/>
      <c r="Y33" s="51"/>
      <c r="Z33" s="51"/>
      <c r="AA33" s="51"/>
      <c r="AB33" s="51"/>
      <c r="AC33" s="51"/>
      <c r="AD33" s="51"/>
      <c r="AE33" s="51"/>
      <c r="AF33" s="51"/>
      <c r="AG33" s="51"/>
      <c r="AH33" s="51"/>
    </row>
    <row r="34" spans="1:34" ht="14.25" customHeight="1" x14ac:dyDescent="0.25">
      <c r="A34" s="346"/>
      <c r="B34" s="346"/>
      <c r="C34" s="346"/>
      <c r="D34" s="346"/>
      <c r="E34" s="346"/>
      <c r="F34" s="346"/>
      <c r="G34" s="346" t="s">
        <v>112</v>
      </c>
      <c r="H34" s="346"/>
      <c r="I34" s="346"/>
      <c r="J34" s="346"/>
      <c r="K34" s="346"/>
      <c r="L34" s="346"/>
      <c r="M34" s="346"/>
      <c r="N34" s="346"/>
      <c r="O34" s="62"/>
      <c r="Q34" s="59" t="s">
        <v>113</v>
      </c>
      <c r="R34" s="51"/>
      <c r="S34" s="51"/>
      <c r="U34" s="51"/>
      <c r="V34" s="348" t="str">
        <f>UPPER(TRIM('Formulaire de Saisie'!E28))</f>
        <v/>
      </c>
      <c r="W34" s="348"/>
      <c r="X34" s="348"/>
      <c r="Y34" s="348"/>
      <c r="Z34" s="348"/>
      <c r="AA34" s="348"/>
      <c r="AB34" s="348"/>
      <c r="AC34" s="348"/>
      <c r="AD34" s="348"/>
      <c r="AE34" s="348"/>
      <c r="AF34" s="348"/>
      <c r="AG34" s="348"/>
      <c r="AH34" s="348"/>
    </row>
    <row r="35" spans="1:34" ht="14.25" customHeight="1" x14ac:dyDescent="0.25">
      <c r="A35" s="346"/>
      <c r="B35" s="346"/>
      <c r="C35" s="346"/>
      <c r="D35" s="346"/>
      <c r="E35" s="346"/>
      <c r="F35" s="346"/>
      <c r="G35" s="346"/>
      <c r="H35" s="346"/>
      <c r="I35" s="346"/>
      <c r="J35" s="346"/>
      <c r="K35" s="346"/>
      <c r="L35" s="346"/>
      <c r="M35" s="346"/>
      <c r="N35" s="346"/>
      <c r="O35" s="62"/>
      <c r="Q35" s="59"/>
      <c r="R35" s="51"/>
      <c r="S35" s="51"/>
      <c r="T35" s="51"/>
      <c r="U35" s="51"/>
      <c r="V35" s="51"/>
      <c r="W35" s="51"/>
      <c r="X35" s="51"/>
      <c r="Y35" s="51"/>
      <c r="Z35" s="51"/>
      <c r="AA35" s="51"/>
      <c r="AB35" s="51"/>
      <c r="AC35" s="51"/>
      <c r="AD35" s="51"/>
      <c r="AE35" s="51"/>
      <c r="AF35" s="51"/>
      <c r="AG35" s="51"/>
      <c r="AH35" s="51"/>
    </row>
    <row r="36" spans="1:34" ht="13.8" x14ac:dyDescent="0.25">
      <c r="A36" s="72" t="s">
        <v>114</v>
      </c>
      <c r="B36" s="62"/>
      <c r="C36" s="62"/>
      <c r="D36" s="62"/>
      <c r="E36" s="62"/>
      <c r="F36" s="78"/>
      <c r="G36" s="73"/>
      <c r="H36" s="51"/>
      <c r="I36" s="62"/>
      <c r="J36" s="62"/>
      <c r="K36" s="62"/>
      <c r="L36" s="51"/>
      <c r="M36" s="51"/>
      <c r="N36" s="78"/>
      <c r="O36" s="62"/>
      <c r="Q36" s="59" t="s">
        <v>115</v>
      </c>
      <c r="R36" s="51"/>
      <c r="S36" s="51"/>
      <c r="T36" s="51"/>
      <c r="U36" s="348" t="str">
        <f>IF(ISBLANK('Formulaire de Saisie'!D19),"",TRIM(LOWER('Formulaire de Saisie'!D13)&amp;IF(ISBLANK('Formulaire de Saisie'!D15),"",", ")&amp;TRIM(LOWER('Formulaire de Saisie'!D15))&amp;" - "&amp;TRIM(TEXT('Formulaire de Saisie'!D17,"00000"))&amp;" "&amp;TRIM(UPPER('Formulaire de Saisie'!D19))))</f>
        <v/>
      </c>
      <c r="V36" s="348"/>
      <c r="W36" s="348"/>
      <c r="X36" s="348"/>
      <c r="Y36" s="348"/>
      <c r="Z36" s="348"/>
      <c r="AA36" s="348"/>
      <c r="AB36" s="348"/>
      <c r="AC36" s="348"/>
      <c r="AD36" s="348"/>
      <c r="AE36" s="348"/>
      <c r="AF36" s="348"/>
      <c r="AG36" s="348"/>
      <c r="AH36" s="348"/>
    </row>
    <row r="37" spans="1:34" ht="12.75" customHeight="1" x14ac:dyDescent="0.25">
      <c r="A37" s="349" t="s">
        <v>116</v>
      </c>
      <c r="B37" s="349"/>
      <c r="C37" s="349"/>
      <c r="D37" s="349"/>
      <c r="E37" s="349"/>
      <c r="F37" s="349"/>
      <c r="G37" s="85" t="s">
        <v>117</v>
      </c>
      <c r="H37" s="51"/>
      <c r="I37" s="51"/>
      <c r="J37" s="62"/>
      <c r="K37" s="62"/>
      <c r="L37" s="62"/>
      <c r="M37" s="62"/>
      <c r="N37" s="78"/>
      <c r="O37" s="62"/>
      <c r="Q37" s="59"/>
      <c r="R37" s="51"/>
      <c r="S37" s="51"/>
      <c r="T37" s="51"/>
      <c r="U37" s="86"/>
      <c r="V37" s="86"/>
      <c r="W37" s="86"/>
      <c r="X37" s="86"/>
      <c r="Y37" s="51"/>
      <c r="Z37" s="51"/>
      <c r="AA37" s="51"/>
      <c r="AB37" s="51"/>
      <c r="AC37" s="51"/>
      <c r="AD37" s="51"/>
      <c r="AE37" s="51"/>
      <c r="AF37" s="51"/>
      <c r="AG37" s="51"/>
      <c r="AH37" s="51"/>
    </row>
    <row r="38" spans="1:34" ht="12.75" customHeight="1" x14ac:dyDescent="0.25">
      <c r="A38" s="349"/>
      <c r="B38" s="349"/>
      <c r="C38" s="349"/>
      <c r="D38" s="349"/>
      <c r="E38" s="349"/>
      <c r="F38" s="349"/>
      <c r="G38" s="350" t="s">
        <v>224</v>
      </c>
      <c r="H38" s="350"/>
      <c r="I38" s="350"/>
      <c r="J38" s="350"/>
      <c r="K38" s="350"/>
      <c r="L38" s="350"/>
      <c r="M38" s="350"/>
      <c r="N38" s="350"/>
      <c r="O38" s="62"/>
      <c r="Q38" s="59"/>
      <c r="R38" s="51"/>
      <c r="S38" s="51"/>
      <c r="T38" s="51"/>
      <c r="U38" s="86"/>
      <c r="V38" s="86"/>
      <c r="W38" s="86"/>
      <c r="X38" s="86"/>
      <c r="Y38" s="51"/>
      <c r="Z38" s="51"/>
      <c r="AA38" s="51"/>
      <c r="AB38" s="51"/>
      <c r="AC38" s="51"/>
      <c r="AD38" s="51"/>
      <c r="AE38" s="51"/>
      <c r="AF38" s="51"/>
      <c r="AG38" s="51"/>
      <c r="AH38" s="51"/>
    </row>
    <row r="39" spans="1:34" ht="13.8" x14ac:dyDescent="0.25">
      <c r="A39" s="349"/>
      <c r="B39" s="349"/>
      <c r="C39" s="349"/>
      <c r="D39" s="349"/>
      <c r="E39" s="349"/>
      <c r="F39" s="349"/>
      <c r="G39" s="350"/>
      <c r="H39" s="350"/>
      <c r="I39" s="350"/>
      <c r="J39" s="350"/>
      <c r="K39" s="350"/>
      <c r="L39" s="350"/>
      <c r="M39" s="350"/>
      <c r="N39" s="350"/>
      <c r="O39" s="62"/>
      <c r="Q39" s="59"/>
      <c r="R39" s="51"/>
      <c r="S39" s="51"/>
      <c r="T39" s="51"/>
      <c r="U39" s="86"/>
      <c r="V39" s="86"/>
      <c r="W39" s="86"/>
      <c r="X39" s="86"/>
      <c r="Y39" s="51"/>
      <c r="Z39" s="51"/>
      <c r="AA39" s="51"/>
      <c r="AB39" s="51"/>
      <c r="AC39" s="51"/>
      <c r="AD39" s="51"/>
      <c r="AE39" s="51"/>
      <c r="AF39" s="51"/>
      <c r="AG39" s="51"/>
      <c r="AH39" s="51"/>
    </row>
    <row r="40" spans="1:34" ht="12.75" customHeight="1" x14ac:dyDescent="0.25">
      <c r="A40" s="349"/>
      <c r="B40" s="349"/>
      <c r="C40" s="349"/>
      <c r="D40" s="349"/>
      <c r="E40" s="349"/>
      <c r="F40" s="349"/>
      <c r="G40" s="350"/>
      <c r="H40" s="350"/>
      <c r="I40" s="350"/>
      <c r="J40" s="350"/>
      <c r="K40" s="350"/>
      <c r="L40" s="350"/>
      <c r="M40" s="350"/>
      <c r="N40" s="350"/>
      <c r="O40" s="62"/>
      <c r="Q40" s="59"/>
      <c r="R40" s="51"/>
      <c r="S40" s="51"/>
      <c r="T40" s="51"/>
      <c r="U40" s="86"/>
      <c r="V40" s="86"/>
      <c r="W40" s="86"/>
      <c r="X40" s="86"/>
      <c r="Y40" s="51"/>
      <c r="Z40" s="51"/>
      <c r="AA40" s="51"/>
      <c r="AB40" s="51"/>
      <c r="AC40" s="51"/>
      <c r="AD40" s="51"/>
      <c r="AE40" s="51"/>
      <c r="AF40" s="51"/>
      <c r="AG40" s="51"/>
      <c r="AH40" s="51"/>
    </row>
    <row r="41" spans="1:34" ht="12.75" customHeight="1" x14ac:dyDescent="0.25">
      <c r="A41" s="349"/>
      <c r="B41" s="349"/>
      <c r="C41" s="349"/>
      <c r="D41" s="349"/>
      <c r="E41" s="349"/>
      <c r="F41" s="349"/>
      <c r="G41" s="350"/>
      <c r="H41" s="350"/>
      <c r="I41" s="350"/>
      <c r="J41" s="350"/>
      <c r="K41" s="350"/>
      <c r="L41" s="350"/>
      <c r="M41" s="350"/>
      <c r="N41" s="350"/>
      <c r="O41" s="62"/>
      <c r="Q41" s="51"/>
      <c r="R41" s="51"/>
      <c r="S41" s="51"/>
      <c r="T41" s="51"/>
      <c r="U41" s="51"/>
      <c r="V41" s="51"/>
      <c r="W41" s="51"/>
      <c r="X41" s="51"/>
    </row>
    <row r="42" spans="1:34" ht="12.75" customHeight="1" x14ac:dyDescent="0.25">
      <c r="A42" s="87"/>
      <c r="B42" s="74"/>
      <c r="C42" s="74"/>
      <c r="D42" s="74"/>
      <c r="E42" s="74"/>
      <c r="F42" s="75"/>
      <c r="G42" s="350"/>
      <c r="H42" s="350"/>
      <c r="I42" s="350"/>
      <c r="J42" s="350"/>
      <c r="K42" s="350"/>
      <c r="L42" s="350"/>
      <c r="M42" s="350"/>
      <c r="N42" s="350"/>
      <c r="O42" s="62"/>
      <c r="Q42" s="351"/>
      <c r="R42" s="351"/>
      <c r="S42" s="351"/>
      <c r="T42" s="351"/>
      <c r="U42" s="351"/>
      <c r="V42" s="351"/>
      <c r="W42" s="351"/>
      <c r="X42" s="351"/>
      <c r="Y42" s="352"/>
      <c r="Z42" s="353"/>
      <c r="AA42" s="353"/>
      <c r="AB42" s="353"/>
      <c r="AC42" s="353"/>
      <c r="AD42" s="353"/>
      <c r="AE42" s="353"/>
    </row>
    <row r="43" spans="1:34" ht="12.75" customHeight="1" x14ac:dyDescent="0.25">
      <c r="A43" s="72" t="s">
        <v>118</v>
      </c>
      <c r="B43" s="74"/>
      <c r="C43" s="74"/>
      <c r="D43" s="74"/>
      <c r="E43" s="74"/>
      <c r="F43" s="75"/>
      <c r="G43" s="87"/>
      <c r="H43" s="74"/>
      <c r="I43" s="74"/>
      <c r="J43" s="74"/>
      <c r="K43" s="74"/>
      <c r="L43" s="74"/>
      <c r="M43" s="74"/>
      <c r="N43" s="75"/>
      <c r="O43" s="62"/>
      <c r="Q43" s="351"/>
      <c r="R43" s="351"/>
      <c r="S43" s="351"/>
      <c r="T43" s="351"/>
      <c r="U43" s="351"/>
      <c r="V43" s="351"/>
      <c r="W43" s="351"/>
      <c r="X43" s="351"/>
      <c r="Y43" s="352"/>
      <c r="Z43" s="353"/>
      <c r="AA43" s="353"/>
      <c r="AB43" s="353"/>
      <c r="AC43" s="353"/>
      <c r="AD43" s="353"/>
      <c r="AE43" s="353"/>
    </row>
    <row r="44" spans="1:34" ht="12.75" customHeight="1" x14ac:dyDescent="0.25">
      <c r="A44" s="349" t="s">
        <v>119</v>
      </c>
      <c r="B44" s="349"/>
      <c r="C44" s="349"/>
      <c r="D44" s="349"/>
      <c r="E44" s="349"/>
      <c r="F44" s="349"/>
      <c r="G44" s="354"/>
      <c r="H44" s="354"/>
      <c r="I44" s="354"/>
      <c r="J44" s="354"/>
      <c r="K44" s="354"/>
      <c r="L44" s="354"/>
      <c r="M44" s="354"/>
      <c r="N44" s="354"/>
      <c r="Q44" s="351"/>
      <c r="R44" s="351"/>
      <c r="S44" s="351"/>
      <c r="T44" s="351"/>
      <c r="U44" s="351"/>
      <c r="V44" s="351"/>
      <c r="W44" s="351"/>
      <c r="X44" s="351"/>
      <c r="Y44" s="231"/>
      <c r="Z44" s="231"/>
      <c r="AA44" s="231"/>
      <c r="AB44" s="231"/>
      <c r="AC44" s="231"/>
      <c r="AD44" s="231"/>
      <c r="AE44" s="231"/>
    </row>
    <row r="45" spans="1:34" ht="12.75" customHeight="1" x14ac:dyDescent="0.25">
      <c r="A45" s="349"/>
      <c r="B45" s="349"/>
      <c r="C45" s="349"/>
      <c r="D45" s="349"/>
      <c r="E45" s="349"/>
      <c r="F45" s="349"/>
      <c r="G45" s="354"/>
      <c r="H45" s="354"/>
      <c r="I45" s="354"/>
      <c r="J45" s="354"/>
      <c r="K45" s="354"/>
      <c r="L45" s="354"/>
      <c r="M45" s="354"/>
      <c r="N45" s="354"/>
      <c r="O45" s="62"/>
      <c r="Q45" s="355"/>
      <c r="R45" s="355"/>
      <c r="S45" s="355"/>
      <c r="T45" s="355"/>
      <c r="U45" s="356"/>
      <c r="V45" s="356"/>
      <c r="W45" s="357"/>
      <c r="X45" s="357"/>
      <c r="Y45" s="231"/>
      <c r="Z45" s="231"/>
      <c r="AA45" s="231"/>
      <c r="AB45" s="231"/>
      <c r="AC45" s="231"/>
      <c r="AD45" s="231"/>
      <c r="AE45" s="231"/>
    </row>
    <row r="46" spans="1:34" x14ac:dyDescent="0.25">
      <c r="A46" s="349"/>
      <c r="B46" s="349"/>
      <c r="C46" s="349"/>
      <c r="D46" s="349"/>
      <c r="E46" s="349"/>
      <c r="F46" s="349"/>
      <c r="G46" s="354"/>
      <c r="H46" s="354"/>
      <c r="I46" s="354"/>
      <c r="J46" s="354"/>
      <c r="K46" s="354"/>
      <c r="L46" s="354"/>
      <c r="M46" s="354"/>
      <c r="N46" s="354"/>
      <c r="Q46" s="355"/>
      <c r="R46" s="355"/>
      <c r="S46" s="355"/>
      <c r="T46" s="355"/>
      <c r="U46" s="356"/>
      <c r="V46" s="356"/>
      <c r="W46" s="357"/>
      <c r="X46" s="357"/>
      <c r="Y46" s="231"/>
      <c r="Z46" s="231"/>
      <c r="AA46" s="231"/>
      <c r="AB46" s="231"/>
      <c r="AC46" s="231"/>
      <c r="AD46" s="231"/>
      <c r="AE46" s="231"/>
    </row>
    <row r="47" spans="1:34" ht="12.75" customHeight="1" x14ac:dyDescent="0.25">
      <c r="A47" s="349"/>
      <c r="B47" s="349"/>
      <c r="C47" s="349"/>
      <c r="D47" s="349"/>
      <c r="E47" s="349"/>
      <c r="F47" s="349"/>
      <c r="G47" s="354"/>
      <c r="H47" s="354"/>
      <c r="I47" s="354"/>
      <c r="J47" s="354"/>
      <c r="K47" s="354"/>
      <c r="L47" s="354"/>
      <c r="M47" s="354"/>
      <c r="N47" s="354"/>
      <c r="O47" s="62"/>
      <c r="Q47" s="355"/>
      <c r="R47" s="355"/>
      <c r="S47" s="355"/>
      <c r="T47" s="355"/>
      <c r="U47" s="358"/>
      <c r="V47" s="358"/>
      <c r="W47" s="359"/>
      <c r="X47" s="359"/>
      <c r="Y47" s="231"/>
      <c r="Z47" s="231"/>
      <c r="AA47" s="231"/>
      <c r="AB47" s="231"/>
      <c r="AC47" s="231"/>
      <c r="AD47" s="231"/>
      <c r="AE47" s="231"/>
    </row>
    <row r="48" spans="1:34" ht="12.75" customHeight="1" x14ac:dyDescent="0.25">
      <c r="A48" s="68" t="s">
        <v>120</v>
      </c>
      <c r="B48" s="62"/>
      <c r="C48" s="62"/>
      <c r="D48" s="62"/>
      <c r="E48" s="62"/>
      <c r="F48" s="78"/>
      <c r="G48" s="87"/>
      <c r="H48" s="74"/>
      <c r="I48" s="74"/>
      <c r="J48" s="74"/>
      <c r="K48" s="74"/>
      <c r="L48" s="74"/>
      <c r="M48" s="74"/>
      <c r="N48" s="75"/>
      <c r="O48" s="62"/>
      <c r="Q48" s="355"/>
      <c r="R48" s="355"/>
      <c r="S48" s="355"/>
      <c r="T48" s="355"/>
      <c r="U48" s="358"/>
      <c r="V48" s="358"/>
      <c r="W48" s="359"/>
      <c r="X48" s="359"/>
      <c r="Y48" s="231"/>
      <c r="Z48" s="231"/>
      <c r="AA48" s="231"/>
      <c r="AB48" s="231"/>
      <c r="AC48" s="231"/>
      <c r="AD48" s="231"/>
      <c r="AE48" s="231"/>
    </row>
    <row r="49" spans="1:35" ht="12.75" customHeight="1" x14ac:dyDescent="0.25">
      <c r="A49" s="349" t="s">
        <v>121</v>
      </c>
      <c r="B49" s="349"/>
      <c r="C49" s="349"/>
      <c r="D49" s="349"/>
      <c r="E49" s="349"/>
      <c r="F49" s="349"/>
      <c r="G49" s="87"/>
      <c r="H49" s="74"/>
      <c r="I49" s="74"/>
      <c r="J49" s="74"/>
      <c r="K49" s="74"/>
      <c r="L49" s="74"/>
      <c r="M49" s="74"/>
      <c r="N49" s="75"/>
      <c r="O49" s="62"/>
      <c r="Q49" s="355"/>
      <c r="R49" s="355"/>
      <c r="S49" s="355"/>
      <c r="T49" s="355"/>
      <c r="U49" s="358"/>
      <c r="V49" s="358"/>
      <c r="W49" s="359"/>
      <c r="X49" s="359"/>
      <c r="Y49" s="231"/>
      <c r="Z49" s="231"/>
      <c r="AA49" s="231"/>
      <c r="AB49" s="231"/>
      <c r="AC49" s="231"/>
      <c r="AD49" s="231"/>
      <c r="AE49" s="231"/>
    </row>
    <row r="50" spans="1:35" s="51" customFormat="1" x14ac:dyDescent="0.25">
      <c r="A50" s="349"/>
      <c r="B50" s="349"/>
      <c r="C50" s="349"/>
      <c r="D50" s="349"/>
      <c r="E50" s="349"/>
      <c r="F50" s="349"/>
      <c r="G50" s="81"/>
      <c r="H50" s="82"/>
      <c r="I50" s="82"/>
      <c r="J50" s="82"/>
      <c r="K50" s="82"/>
      <c r="L50" s="82"/>
      <c r="M50" s="82"/>
      <c r="N50" s="83"/>
      <c r="O50" s="62"/>
      <c r="P50" s="62"/>
      <c r="Q50" s="355"/>
      <c r="R50" s="355"/>
      <c r="S50" s="355"/>
      <c r="T50" s="355"/>
      <c r="U50" s="232"/>
      <c r="V50" s="232"/>
      <c r="W50" s="232"/>
      <c r="X50" s="232"/>
      <c r="Y50" s="229"/>
      <c r="Z50" s="229"/>
      <c r="AA50" s="229"/>
      <c r="AB50" s="229"/>
      <c r="AC50" s="229"/>
      <c r="AD50" s="229"/>
      <c r="AE50" s="229"/>
      <c r="AI50" s="50"/>
    </row>
    <row r="51" spans="1:35" s="51" customFormat="1" ht="12.75" customHeight="1" x14ac:dyDescent="0.25">
      <c r="A51" s="68" t="s">
        <v>122</v>
      </c>
      <c r="F51" s="69"/>
      <c r="G51" s="85" t="s">
        <v>117</v>
      </c>
      <c r="H51" s="60"/>
      <c r="I51" s="60"/>
      <c r="J51" s="60"/>
      <c r="K51" s="60"/>
      <c r="L51" s="60"/>
      <c r="M51" s="60"/>
      <c r="N51" s="88"/>
      <c r="O51" s="62"/>
      <c r="P51" s="62"/>
      <c r="Q51" s="355"/>
      <c r="R51" s="355"/>
      <c r="S51" s="355"/>
      <c r="T51" s="355"/>
      <c r="U51" s="232"/>
      <c r="V51" s="232"/>
      <c r="W51" s="232"/>
      <c r="X51" s="232"/>
      <c r="Y51" s="229"/>
      <c r="Z51" s="229"/>
      <c r="AA51" s="229"/>
      <c r="AB51" s="229"/>
      <c r="AC51" s="229"/>
      <c r="AD51" s="229"/>
      <c r="AE51" s="229"/>
      <c r="AI51" s="50"/>
    </row>
    <row r="52" spans="1:35" s="51" customFormat="1" ht="12.75" customHeight="1" x14ac:dyDescent="0.25">
      <c r="A52" s="68" t="s">
        <v>123</v>
      </c>
      <c r="F52" s="69"/>
      <c r="G52" s="360" t="s">
        <v>124</v>
      </c>
      <c r="H52" s="360"/>
      <c r="I52" s="360"/>
      <c r="J52" s="360"/>
      <c r="K52" s="360"/>
      <c r="L52" s="360"/>
      <c r="M52" s="360"/>
      <c r="N52" s="360"/>
      <c r="O52" s="62"/>
      <c r="P52" s="62"/>
      <c r="Q52" s="355"/>
      <c r="R52" s="355"/>
      <c r="S52" s="355"/>
      <c r="T52" s="355"/>
      <c r="U52" s="233"/>
      <c r="V52" s="233"/>
      <c r="W52" s="233"/>
      <c r="X52" s="233"/>
      <c r="Y52" s="229"/>
      <c r="Z52" s="229"/>
      <c r="AA52" s="229"/>
      <c r="AB52" s="229"/>
      <c r="AC52" s="229"/>
      <c r="AD52" s="229"/>
      <c r="AE52" s="229"/>
      <c r="AI52" s="50"/>
    </row>
    <row r="53" spans="1:35" s="51" customFormat="1" ht="12.75" customHeight="1" x14ac:dyDescent="0.25">
      <c r="A53" s="68" t="s">
        <v>125</v>
      </c>
      <c r="F53" s="69"/>
      <c r="G53" s="360"/>
      <c r="H53" s="360"/>
      <c r="I53" s="360"/>
      <c r="J53" s="360"/>
      <c r="K53" s="360"/>
      <c r="L53" s="360"/>
      <c r="M53" s="360"/>
      <c r="N53" s="360"/>
      <c r="O53" s="50"/>
      <c r="P53" s="50"/>
      <c r="Q53" s="355"/>
      <c r="R53" s="355"/>
      <c r="S53" s="355"/>
      <c r="T53" s="355"/>
      <c r="U53" s="233"/>
      <c r="V53" s="233"/>
      <c r="W53" s="233"/>
      <c r="X53" s="233"/>
      <c r="Y53" s="229"/>
      <c r="Z53" s="229"/>
      <c r="AA53" s="229"/>
      <c r="AB53" s="229"/>
      <c r="AC53" s="229"/>
      <c r="AD53" s="229"/>
      <c r="AE53" s="229"/>
      <c r="AI53" s="50"/>
    </row>
    <row r="54" spans="1:35" s="51" customFormat="1" ht="14.7" customHeight="1" x14ac:dyDescent="0.25">
      <c r="A54" s="361" t="s">
        <v>126</v>
      </c>
      <c r="B54" s="361"/>
      <c r="C54" s="361"/>
      <c r="D54" s="361"/>
      <c r="E54" s="361"/>
      <c r="F54" s="361"/>
      <c r="G54" s="360"/>
      <c r="H54" s="360"/>
      <c r="I54" s="360"/>
      <c r="J54" s="360"/>
      <c r="K54" s="360"/>
      <c r="L54" s="360"/>
      <c r="M54" s="360"/>
      <c r="N54" s="360"/>
      <c r="O54" s="50"/>
      <c r="P54" s="50"/>
      <c r="AI54" s="50"/>
    </row>
    <row r="55" spans="1:35" s="51" customFormat="1" x14ac:dyDescent="0.25">
      <c r="A55" s="361"/>
      <c r="B55" s="361"/>
      <c r="C55" s="361"/>
      <c r="D55" s="361"/>
      <c r="E55" s="361"/>
      <c r="F55" s="361"/>
      <c r="G55" s="360"/>
      <c r="H55" s="360"/>
      <c r="I55" s="360"/>
      <c r="J55" s="360"/>
      <c r="K55" s="360"/>
      <c r="L55" s="360"/>
      <c r="M55" s="360"/>
      <c r="N55" s="360"/>
      <c r="O55" s="50"/>
      <c r="P55" s="50"/>
      <c r="AI55" s="50"/>
    </row>
    <row r="56" spans="1:35" s="51" customFormat="1" x14ac:dyDescent="0.25">
      <c r="A56" s="361"/>
      <c r="B56" s="361"/>
      <c r="C56" s="361"/>
      <c r="D56" s="361"/>
      <c r="E56" s="361"/>
      <c r="F56" s="361"/>
      <c r="G56" s="360"/>
      <c r="H56" s="360"/>
      <c r="I56" s="360"/>
      <c r="J56" s="360"/>
      <c r="K56" s="360"/>
      <c r="L56" s="360"/>
      <c r="M56" s="360"/>
      <c r="N56" s="360"/>
      <c r="O56" s="50"/>
      <c r="P56" s="50"/>
      <c r="AI56" s="50"/>
    </row>
    <row r="57" spans="1:35" s="51" customFormat="1" ht="17.399999999999999" x14ac:dyDescent="0.25">
      <c r="A57" s="73"/>
      <c r="B57" s="62"/>
      <c r="C57" s="62"/>
      <c r="D57" s="62"/>
      <c r="E57" s="62"/>
      <c r="F57" s="62"/>
      <c r="H57" s="50"/>
      <c r="I57" s="50"/>
      <c r="K57" s="50"/>
      <c r="L57" s="50"/>
      <c r="M57" s="50"/>
      <c r="N57" s="50"/>
      <c r="O57" s="89"/>
      <c r="P57" s="89"/>
      <c r="Q57" s="51" t="s">
        <v>127</v>
      </c>
      <c r="AC57" s="362">
        <f ca="1">AG98</f>
        <v>0</v>
      </c>
      <c r="AD57" s="362"/>
      <c r="AE57" s="362"/>
      <c r="AF57" s="362"/>
      <c r="AG57" s="362"/>
      <c r="AH57" s="362"/>
    </row>
    <row r="58" spans="1:35" s="51" customFormat="1" ht="17.399999999999999" x14ac:dyDescent="0.25">
      <c r="A58" s="363" t="s">
        <v>16</v>
      </c>
      <c r="B58" s="363"/>
      <c r="C58" s="363"/>
      <c r="D58" s="363"/>
      <c r="E58" s="363"/>
      <c r="F58" s="363"/>
      <c r="G58" s="363"/>
      <c r="H58" s="363"/>
      <c r="I58" s="363"/>
      <c r="J58" s="363"/>
      <c r="K58" s="363"/>
      <c r="L58" s="363"/>
      <c r="M58" s="363"/>
      <c r="N58" s="363"/>
      <c r="O58" s="50"/>
      <c r="P58" s="50"/>
    </row>
    <row r="59" spans="1:35" s="51" customFormat="1" ht="17.399999999999999" x14ac:dyDescent="0.25">
      <c r="B59" s="90"/>
      <c r="C59" s="91"/>
      <c r="D59" s="91"/>
      <c r="E59" s="91"/>
      <c r="F59" s="91"/>
      <c r="G59" s="89"/>
      <c r="H59" s="89"/>
      <c r="I59" s="89"/>
      <c r="J59" s="89"/>
      <c r="K59" s="89"/>
      <c r="L59" s="89"/>
      <c r="M59" s="89"/>
      <c r="N59" s="89"/>
    </row>
    <row r="60" spans="1:35" s="51" customFormat="1" ht="12.75" customHeight="1" x14ac:dyDescent="0.25">
      <c r="A60" s="364" t="s">
        <v>128</v>
      </c>
      <c r="B60" s="364"/>
      <c r="C60" s="364"/>
      <c r="D60" s="364"/>
      <c r="E60" s="364"/>
      <c r="F60" s="364"/>
      <c r="G60" s="364"/>
      <c r="H60" s="364"/>
      <c r="I60" s="364"/>
      <c r="J60" s="364"/>
      <c r="K60" s="364"/>
      <c r="L60" s="364"/>
      <c r="M60" s="364"/>
      <c r="N60" s="364"/>
      <c r="O60" s="89"/>
    </row>
    <row r="61" spans="1:35" s="51" customFormat="1" ht="12.75" customHeight="1" x14ac:dyDescent="0.25">
      <c r="A61" s="364"/>
      <c r="B61" s="364"/>
      <c r="C61" s="364"/>
      <c r="D61" s="364"/>
      <c r="E61" s="364"/>
      <c r="F61" s="364"/>
      <c r="G61" s="364"/>
      <c r="H61" s="364"/>
      <c r="I61" s="364"/>
      <c r="J61" s="364"/>
      <c r="K61" s="364"/>
      <c r="L61" s="364"/>
      <c r="M61" s="364"/>
      <c r="N61" s="364"/>
      <c r="O61" s="90"/>
    </row>
    <row r="62" spans="1:35" s="51" customFormat="1" x14ac:dyDescent="0.25">
      <c r="A62" s="92"/>
      <c r="B62" s="92"/>
      <c r="C62" s="92"/>
      <c r="D62" s="92"/>
      <c r="E62" s="92"/>
      <c r="F62" s="92"/>
      <c r="G62" s="92"/>
      <c r="H62" s="92"/>
      <c r="I62" s="92"/>
      <c r="J62" s="92"/>
      <c r="K62" s="92"/>
      <c r="L62" s="92"/>
      <c r="M62" s="92"/>
      <c r="N62" s="92"/>
      <c r="O62" s="90"/>
      <c r="P62" s="55"/>
      <c r="Q62" s="55"/>
      <c r="R62" s="55"/>
      <c r="S62" s="55"/>
      <c r="T62" s="55"/>
      <c r="U62" s="55"/>
      <c r="V62" s="55"/>
      <c r="W62" s="55"/>
      <c r="X62" s="55"/>
      <c r="Y62" s="55"/>
      <c r="Z62" s="55"/>
      <c r="AA62" s="55"/>
      <c r="AB62" s="55"/>
      <c r="AC62" s="55"/>
      <c r="AD62" s="55"/>
      <c r="AE62" s="55"/>
      <c r="AF62" s="55"/>
    </row>
    <row r="63" spans="1:35" s="51" customFormat="1" x14ac:dyDescent="0.25">
      <c r="B63" s="93"/>
      <c r="C63" s="93"/>
      <c r="D63" s="93"/>
      <c r="E63" s="93"/>
      <c r="F63" s="93"/>
      <c r="G63" s="92"/>
      <c r="H63" s="92"/>
      <c r="I63" s="92"/>
      <c r="J63" s="92"/>
      <c r="K63" s="92"/>
      <c r="L63" s="92"/>
      <c r="M63" s="92"/>
      <c r="N63" s="92"/>
      <c r="P63" s="55"/>
      <c r="Q63" s="55"/>
      <c r="R63" s="55"/>
      <c r="S63" s="55"/>
      <c r="T63" s="55"/>
      <c r="U63" s="55"/>
      <c r="V63" s="55"/>
      <c r="W63" s="55"/>
      <c r="X63" s="55"/>
      <c r="Y63" s="55"/>
      <c r="Z63" s="55"/>
      <c r="AA63" s="55"/>
      <c r="AB63" s="55"/>
      <c r="AC63" s="55"/>
      <c r="AD63" s="55"/>
      <c r="AE63" s="55"/>
      <c r="AF63" s="55"/>
      <c r="AG63" s="55"/>
      <c r="AH63" s="55"/>
      <c r="AI63" s="55"/>
    </row>
    <row r="64" spans="1:35" s="51" customFormat="1" x14ac:dyDescent="0.25">
      <c r="B64" s="93"/>
      <c r="C64" s="93"/>
      <c r="D64" s="93"/>
      <c r="E64" s="93"/>
      <c r="F64" s="93"/>
      <c r="G64" s="92"/>
      <c r="H64" s="92"/>
      <c r="I64" s="92"/>
      <c r="J64" s="92"/>
      <c r="K64" s="92"/>
      <c r="L64" s="92"/>
      <c r="M64" s="92"/>
      <c r="N64" s="92"/>
      <c r="P64" s="55"/>
      <c r="Q64" s="55"/>
      <c r="R64" s="55"/>
      <c r="S64" s="55"/>
      <c r="T64" s="55"/>
      <c r="U64" s="55"/>
      <c r="V64" s="55"/>
      <c r="W64" s="55"/>
      <c r="X64" s="55"/>
      <c r="Y64" s="55"/>
      <c r="Z64" s="55"/>
      <c r="AA64" s="55"/>
      <c r="AB64" s="55"/>
      <c r="AC64" s="55"/>
      <c r="AD64" s="55"/>
      <c r="AE64" s="55"/>
      <c r="AF64" s="55"/>
      <c r="AG64" s="55"/>
      <c r="AH64" s="55"/>
      <c r="AI64" s="55"/>
    </row>
    <row r="65" spans="1:35" s="51" customFormat="1" x14ac:dyDescent="0.25">
      <c r="B65" s="93"/>
      <c r="C65" s="93"/>
      <c r="D65" s="93"/>
      <c r="E65" s="93"/>
      <c r="F65" s="93"/>
      <c r="G65" s="92"/>
      <c r="H65" s="92"/>
      <c r="I65" s="92"/>
      <c r="J65" s="92"/>
      <c r="K65" s="92"/>
      <c r="L65" s="92"/>
      <c r="M65" s="92"/>
      <c r="N65" s="92"/>
      <c r="P65" s="55"/>
      <c r="Q65" s="55"/>
      <c r="R65" s="55"/>
      <c r="S65" s="55"/>
      <c r="T65" s="55"/>
      <c r="U65" s="55"/>
      <c r="V65" s="55"/>
      <c r="W65" s="55"/>
      <c r="X65" s="55"/>
      <c r="Y65" s="55"/>
      <c r="Z65" s="55"/>
      <c r="AA65" s="55"/>
      <c r="AB65" s="55"/>
      <c r="AC65" s="55"/>
      <c r="AD65" s="55"/>
      <c r="AE65" s="55"/>
      <c r="AF65" s="55"/>
      <c r="AG65" s="55"/>
      <c r="AH65" s="55"/>
      <c r="AI65" s="55"/>
    </row>
    <row r="66" spans="1:35" s="51" customFormat="1" x14ac:dyDescent="0.25">
      <c r="B66" s="93"/>
      <c r="C66" s="93"/>
      <c r="D66" s="93"/>
      <c r="E66" s="93"/>
      <c r="F66" s="93"/>
      <c r="G66" s="92"/>
      <c r="H66" s="92"/>
      <c r="I66" s="92"/>
      <c r="J66" s="92"/>
      <c r="K66" s="92"/>
      <c r="L66" s="92"/>
      <c r="M66" s="92"/>
      <c r="N66" s="92"/>
      <c r="P66" s="55"/>
      <c r="Q66" s="55"/>
      <c r="R66" s="55"/>
      <c r="S66" s="55"/>
      <c r="T66" s="55"/>
      <c r="U66" s="55"/>
      <c r="V66" s="55"/>
      <c r="W66" s="55"/>
      <c r="X66" s="55"/>
      <c r="Y66" s="55"/>
      <c r="Z66" s="55"/>
      <c r="AA66" s="55"/>
      <c r="AB66" s="55"/>
      <c r="AC66" s="55"/>
      <c r="AD66" s="55"/>
      <c r="AE66" s="55"/>
      <c r="AF66" s="55"/>
      <c r="AG66" s="55"/>
      <c r="AH66" s="55"/>
      <c r="AI66" s="55"/>
    </row>
    <row r="67" spans="1:35" s="51" customFormat="1" x14ac:dyDescent="0.25">
      <c r="B67" s="93"/>
      <c r="C67" s="93"/>
      <c r="D67" s="93"/>
      <c r="E67" s="93"/>
      <c r="F67" s="93"/>
      <c r="G67" s="92"/>
      <c r="H67" s="92"/>
      <c r="I67" s="92"/>
      <c r="J67" s="92"/>
      <c r="K67" s="92"/>
      <c r="L67" s="92"/>
      <c r="M67" s="92"/>
      <c r="N67" s="92"/>
      <c r="P67" s="55"/>
      <c r="Q67" s="55"/>
      <c r="R67" s="55"/>
      <c r="S67" s="55"/>
      <c r="T67" s="55"/>
      <c r="U67" s="55"/>
      <c r="V67" s="55"/>
      <c r="W67" s="55"/>
      <c r="X67" s="55"/>
      <c r="Y67" s="55"/>
      <c r="Z67" s="55"/>
      <c r="AA67" s="55"/>
      <c r="AB67" s="55"/>
      <c r="AC67" s="55"/>
      <c r="AD67" s="55"/>
      <c r="AE67" s="55"/>
      <c r="AF67" s="55"/>
      <c r="AG67" s="55"/>
      <c r="AH67" s="55"/>
      <c r="AI67" s="55"/>
    </row>
    <row r="68" spans="1:35" s="51" customFormat="1" x14ac:dyDescent="0.25">
      <c r="B68" s="93"/>
      <c r="C68" s="93"/>
      <c r="D68" s="93"/>
      <c r="E68" s="93"/>
      <c r="F68" s="93"/>
      <c r="G68" s="92"/>
      <c r="H68" s="92"/>
      <c r="I68" s="92"/>
      <c r="J68" s="92"/>
      <c r="K68" s="92"/>
      <c r="L68" s="92"/>
      <c r="M68" s="92"/>
      <c r="N68" s="92"/>
      <c r="P68" s="55"/>
      <c r="Q68" s="55"/>
      <c r="R68" s="55"/>
      <c r="S68" s="55"/>
      <c r="T68" s="55"/>
      <c r="U68" s="55"/>
      <c r="V68" s="55"/>
      <c r="W68" s="55"/>
      <c r="X68" s="55"/>
      <c r="Y68" s="55"/>
      <c r="Z68" s="55"/>
      <c r="AA68" s="55"/>
      <c r="AB68" s="55"/>
      <c r="AC68" s="55"/>
      <c r="AD68" s="55"/>
      <c r="AE68" s="55"/>
      <c r="AF68" s="55"/>
      <c r="AG68" s="55"/>
      <c r="AH68" s="55"/>
      <c r="AI68" s="55"/>
    </row>
    <row r="69" spans="1:35" s="51" customFormat="1" x14ac:dyDescent="0.25">
      <c r="B69" s="93"/>
      <c r="C69" s="93"/>
      <c r="D69" s="93"/>
      <c r="E69" s="93"/>
      <c r="F69" s="93"/>
      <c r="P69" s="55"/>
      <c r="Q69" s="55"/>
      <c r="R69" s="55"/>
      <c r="S69" s="55"/>
      <c r="T69" s="55"/>
      <c r="U69" s="55"/>
      <c r="V69" s="55"/>
      <c r="W69" s="55"/>
      <c r="X69" s="55"/>
      <c r="Y69" s="55"/>
      <c r="Z69" s="55"/>
      <c r="AA69" s="55"/>
      <c r="AB69" s="55"/>
      <c r="AC69" s="55"/>
      <c r="AD69" s="55"/>
      <c r="AE69" s="55"/>
      <c r="AF69" s="55"/>
      <c r="AG69" s="55"/>
      <c r="AH69" s="55"/>
      <c r="AI69" s="55"/>
    </row>
    <row r="70" spans="1:35" s="51" customFormat="1" x14ac:dyDescent="0.25">
      <c r="B70" s="93"/>
      <c r="C70" s="93"/>
      <c r="D70" s="93"/>
      <c r="E70" s="93"/>
      <c r="F70" s="93"/>
      <c r="P70" s="55"/>
      <c r="Q70" s="55"/>
      <c r="R70" s="55"/>
      <c r="S70" s="55"/>
      <c r="T70" s="55"/>
      <c r="U70" s="55"/>
      <c r="V70" s="55"/>
      <c r="W70" s="55"/>
      <c r="X70" s="55"/>
      <c r="Y70" s="55"/>
      <c r="Z70" s="55"/>
      <c r="AA70" s="55"/>
      <c r="AB70" s="55"/>
      <c r="AC70" s="55"/>
      <c r="AD70" s="55"/>
      <c r="AE70" s="55"/>
      <c r="AF70" s="55"/>
      <c r="AG70" s="55"/>
      <c r="AH70" s="55"/>
      <c r="AI70" s="55"/>
    </row>
    <row r="71" spans="1:35" s="51" customFormat="1" ht="12.75" customHeight="1" x14ac:dyDescent="0.25">
      <c r="A71" s="365" t="s">
        <v>129</v>
      </c>
      <c r="B71" s="365"/>
      <c r="C71" s="365"/>
      <c r="D71" s="365"/>
      <c r="E71" s="365"/>
      <c r="F71" s="365"/>
      <c r="G71" s="365"/>
      <c r="H71" s="365"/>
      <c r="I71" s="365"/>
      <c r="J71" s="365"/>
      <c r="K71" s="365"/>
      <c r="L71" s="365"/>
      <c r="M71" s="365"/>
      <c r="N71" s="365"/>
      <c r="O71" s="365" t="s">
        <v>130</v>
      </c>
      <c r="P71" s="365"/>
      <c r="Q71" s="365"/>
      <c r="R71" s="365"/>
      <c r="S71" s="365"/>
      <c r="T71" s="365"/>
      <c r="U71" s="365"/>
      <c r="V71" s="365"/>
      <c r="W71" s="365"/>
      <c r="X71" s="365"/>
      <c r="Y71" s="365"/>
      <c r="Z71" s="365"/>
      <c r="AA71" s="365"/>
      <c r="AB71" s="365"/>
      <c r="AC71" s="365"/>
      <c r="AD71" s="365"/>
      <c r="AE71" s="365"/>
      <c r="AF71" s="365"/>
      <c r="AG71" s="365"/>
      <c r="AH71" s="365"/>
      <c r="AI71" s="365"/>
    </row>
    <row r="72" spans="1:35" s="51" customFormat="1" ht="12.75" customHeight="1" x14ac:dyDescent="0.25">
      <c r="A72" s="365"/>
      <c r="B72" s="365"/>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65"/>
      <c r="AG72" s="365"/>
      <c r="AH72" s="365"/>
      <c r="AI72" s="365"/>
    </row>
    <row r="73" spans="1:35" ht="40.200000000000003" customHeight="1" x14ac:dyDescent="0.25">
      <c r="A73" s="366" t="s">
        <v>131</v>
      </c>
      <c r="B73" s="366"/>
      <c r="C73" s="366"/>
      <c r="D73" s="366"/>
      <c r="E73" s="367" t="s">
        <v>132</v>
      </c>
      <c r="F73" s="367"/>
      <c r="G73" s="368" t="s">
        <v>133</v>
      </c>
      <c r="H73" s="369" t="s">
        <v>134</v>
      </c>
      <c r="I73" s="369"/>
      <c r="J73" s="368" t="s">
        <v>133</v>
      </c>
      <c r="K73" s="369" t="s">
        <v>134</v>
      </c>
      <c r="L73" s="369"/>
      <c r="M73" s="370" t="s">
        <v>135</v>
      </c>
      <c r="N73" s="370"/>
      <c r="O73" s="367" t="s">
        <v>136</v>
      </c>
      <c r="P73" s="367"/>
      <c r="Q73" s="370" t="s">
        <v>137</v>
      </c>
      <c r="R73" s="370"/>
      <c r="S73" s="370"/>
      <c r="T73" s="370"/>
      <c r="U73" s="370"/>
      <c r="V73" s="370"/>
      <c r="W73" s="370"/>
      <c r="X73" s="370"/>
      <c r="Y73" s="370"/>
      <c r="Z73" s="370"/>
      <c r="AA73" s="375" t="s">
        <v>138</v>
      </c>
      <c r="AB73" s="376"/>
      <c r="AC73" s="371" t="s">
        <v>139</v>
      </c>
      <c r="AD73" s="367" t="s">
        <v>140</v>
      </c>
      <c r="AE73" s="367"/>
      <c r="AF73" s="367"/>
      <c r="AG73" s="367"/>
      <c r="AH73" s="367"/>
      <c r="AI73" s="372" t="s">
        <v>141</v>
      </c>
    </row>
    <row r="74" spans="1:35" ht="40.200000000000003" customHeight="1" x14ac:dyDescent="0.25">
      <c r="A74" s="366"/>
      <c r="B74" s="366"/>
      <c r="C74" s="366"/>
      <c r="D74" s="366"/>
      <c r="E74" s="367"/>
      <c r="F74" s="367"/>
      <c r="G74" s="368"/>
      <c r="H74" s="94" t="s">
        <v>142</v>
      </c>
      <c r="I74" s="94" t="s">
        <v>143</v>
      </c>
      <c r="J74" s="368"/>
      <c r="K74" s="94" t="s">
        <v>144</v>
      </c>
      <c r="L74" s="94" t="s">
        <v>145</v>
      </c>
      <c r="M74" s="370"/>
      <c r="N74" s="370"/>
      <c r="O74" s="367"/>
      <c r="P74" s="367"/>
      <c r="Q74" s="373" t="s">
        <v>51</v>
      </c>
      <c r="R74" s="373"/>
      <c r="S74" s="373" t="s">
        <v>146</v>
      </c>
      <c r="T74" s="373"/>
      <c r="U74" s="373" t="s">
        <v>53</v>
      </c>
      <c r="V74" s="373"/>
      <c r="W74" s="373" t="s">
        <v>147</v>
      </c>
      <c r="X74" s="373"/>
      <c r="Y74" s="374" t="s">
        <v>148</v>
      </c>
      <c r="Z74" s="374"/>
      <c r="AA74" s="243" t="s">
        <v>149</v>
      </c>
      <c r="AB74" s="243" t="s">
        <v>150</v>
      </c>
      <c r="AC74" s="371"/>
      <c r="AD74" s="367"/>
      <c r="AE74" s="367"/>
      <c r="AF74" s="367"/>
      <c r="AG74" s="367"/>
      <c r="AH74" s="367"/>
      <c r="AI74" s="372"/>
    </row>
    <row r="75" spans="1:35" s="99" customFormat="1" ht="40.200000000000003" customHeight="1" x14ac:dyDescent="0.25">
      <c r="A75" s="381" t="str">
        <f ca="1">IF(OR(ISBLANK('Formulaire de Saisie'!B33),ISBLANK('Formulaire de Saisie'!B35),ISBLANK('Formulaire de Saisie'!E36),ISBLANK('Formulaire de Saisie'!E37),ISBLANK('Formulaire de Saisie'!E39),ISBLANK('Formulaire de Saisie'!E38),ISBLANK('Formulaire de Saisie'!E40),ISBLANK('Formulaire de Saisie'!E41),ISBLANK('Formulaire de Saisie'!E42),ISBLANK('Formulaire de Saisie'!E44),ISBLANK('Formulaire de Saisie'!E43),ISBLANK('Formulaire de Saisie'!E45),'Formulaire de Saisie'!B36&lt;&gt;"date de l'aller",'Formulaire de Saisie'!B41&lt;&gt;"date du retour"),"",IF(ISERROR(SEARCH(" ",'Formulaire de Saisie'!B33)),PROPER('Formulaire de Saisie'!B33),PROPER(LEFT(TRIM('Formulaire de Saisie'!B33),SEARCH(" ",'Formulaire de Saisie'!B33)-1))&amp;MID(LOWER(TRIM('Formulaire de Saisie'!B33)),SEARCH(" ",'Formulaire de Saisie'!B33),200)))</f>
        <v/>
      </c>
      <c r="B75" s="381"/>
      <c r="C75" s="381"/>
      <c r="D75" s="381"/>
      <c r="E75" s="379" t="str">
        <f ca="1">IF(A75="","",PROPER('Formulaire de Saisie'!E37)&amp;"/"&amp;PROPER('Formulaire de Saisie'!E38)&amp;"/"&amp;PROPER('Formulaire de Saisie'!E43))</f>
        <v/>
      </c>
      <c r="F75" s="379"/>
      <c r="G75" s="95" t="str">
        <f ca="1">IF(A75="","",'Formulaire de Saisie'!E36)</f>
        <v/>
      </c>
      <c r="H75" s="96" t="str">
        <f ca="1">IF(A75="","",'Formulaire de Saisie'!E39)</f>
        <v/>
      </c>
      <c r="I75" s="96" t="str">
        <f ca="1">IF(A75="","",'Formulaire de Saisie'!E40)</f>
        <v/>
      </c>
      <c r="J75" s="95" t="str">
        <f ca="1">IF(A75="","",'Formulaire de Saisie'!E41)</f>
        <v/>
      </c>
      <c r="K75" s="96" t="str">
        <f ca="1">IF(A75="","",'Formulaire de Saisie'!E44)</f>
        <v/>
      </c>
      <c r="L75" s="96" t="str">
        <f ca="1">IF(A75="","",'Formulaire de Saisie'!E45)</f>
        <v/>
      </c>
      <c r="M75" s="380" t="str">
        <f ca="1">IF(A75="","",'Formulaire de Saisie'!E48)</f>
        <v/>
      </c>
      <c r="N75" s="380"/>
      <c r="O75" s="380" t="str">
        <f ca="1">IF(A75="","",'Formulaire de Saisie'!E49)</f>
        <v/>
      </c>
      <c r="P75" s="380"/>
      <c r="Q75" s="380" t="str">
        <f ca="1">IF(A75="","",'Formulaire de Saisie'!E50)</f>
        <v/>
      </c>
      <c r="R75" s="380"/>
      <c r="S75" s="380" t="str">
        <f ca="1">IF(A75="","",'Formulaire de Saisie'!E51)</f>
        <v/>
      </c>
      <c r="T75" s="380"/>
      <c r="U75" s="380" t="str">
        <f ca="1">IF(A75="","",'Formulaire de Saisie'!E52)</f>
        <v/>
      </c>
      <c r="V75" s="380"/>
      <c r="W75" s="380" t="str">
        <f ca="1">IF(A75="","",'Formulaire de Saisie'!E53)</f>
        <v/>
      </c>
      <c r="X75" s="380"/>
      <c r="Y75" s="380" t="str">
        <f ca="1">IF(A75="","",'Formulaire de Saisie'!E54)</f>
        <v/>
      </c>
      <c r="Z75" s="380"/>
      <c r="AA75" s="244" t="str">
        <f ca="1">IF(A75="","",'Formulaire de Saisie'!E46)</f>
        <v/>
      </c>
      <c r="AB75" s="244" t="str">
        <f ca="1">IF(A75="","",'Formulaire de Saisie'!E47)</f>
        <v/>
      </c>
      <c r="AC75" s="97" t="str">
        <f ca="1">IF(A75="","",'Formulaire de Saisie'!E56)</f>
        <v/>
      </c>
      <c r="AD75" s="377">
        <f ca="1">IF(OR(A75="",'Formulaire de Saisie'!E61=""),0,'Formulaire de Saisie'!E60)</f>
        <v>0</v>
      </c>
      <c r="AE75" s="377"/>
      <c r="AF75" s="377"/>
      <c r="AG75" s="377"/>
      <c r="AH75" s="377"/>
      <c r="AI75" s="98"/>
    </row>
    <row r="76" spans="1:35" s="99" customFormat="1" ht="40.200000000000003" customHeight="1" x14ac:dyDescent="0.25">
      <c r="A76" s="378" t="str">
        <f ca="1">IF(OR(ISBLANK('Formulaire de Saisie'!L33),ISBLANK('Formulaire de Saisie'!L35),ISBLANK('Formulaire de Saisie'!O36),ISBLANK('Formulaire de Saisie'!O37),ISBLANK('Formulaire de Saisie'!O39),ISBLANK('Formulaire de Saisie'!O38),ISBLANK('Formulaire de Saisie'!O40),ISBLANK('Formulaire de Saisie'!O41),ISBLANK('Formulaire de Saisie'!O42),ISBLANK('Formulaire de Saisie'!O44),ISBLANK('Formulaire de Saisie'!O43),ISBLANK('Formulaire de Saisie'!O45),'Formulaire de Saisie'!L36&lt;&gt;"date de l'aller",'Formulaire de Saisie'!L41&lt;&gt;"date du retour"),"",IF(ISERROR(SEARCH(" ",'Formulaire de Saisie'!L33)),PROPER('Formulaire de Saisie'!L33),PROPER(LEFT(TRIM('Formulaire de Saisie'!L33),SEARCH(" ",'Formulaire de Saisie'!L33)-1))&amp;MID(LOWER(TRIM('Formulaire de Saisie'!L33)),SEARCH(" ",'Formulaire de Saisie'!L33),200)))</f>
        <v/>
      </c>
      <c r="B76" s="378"/>
      <c r="C76" s="378"/>
      <c r="D76" s="378"/>
      <c r="E76" s="379" t="str">
        <f ca="1">IF(A76="","",PROPER('Formulaire de Saisie'!O37)&amp;"/"&amp;PROPER('Formulaire de Saisie'!O38)&amp;"/"&amp;PROPER('Formulaire de Saisie'!O43))</f>
        <v/>
      </c>
      <c r="F76" s="379"/>
      <c r="G76" s="95" t="str">
        <f ca="1">IF(A76="","",'Formulaire de Saisie'!O36)</f>
        <v/>
      </c>
      <c r="H76" s="96" t="str">
        <f ca="1">IF(A76="","",'Formulaire de Saisie'!O39)</f>
        <v/>
      </c>
      <c r="I76" s="96" t="str">
        <f ca="1">IF(A76="","",'Formulaire de Saisie'!O40)</f>
        <v/>
      </c>
      <c r="J76" s="95" t="str">
        <f ca="1">IF(A76="","",'Formulaire de Saisie'!O41)</f>
        <v/>
      </c>
      <c r="K76" s="96" t="str">
        <f ca="1">IF(A76="","",'Formulaire de Saisie'!O44)</f>
        <v/>
      </c>
      <c r="L76" s="96" t="str">
        <f ca="1">IF(A76="","",'Formulaire de Saisie'!O45)</f>
        <v/>
      </c>
      <c r="M76" s="380" t="str">
        <f ca="1">IF(A76="","",'Formulaire de Saisie'!O48)</f>
        <v/>
      </c>
      <c r="N76" s="380"/>
      <c r="O76" s="380" t="str">
        <f ca="1">IF(A76="","",'Formulaire de Saisie'!O49)</f>
        <v/>
      </c>
      <c r="P76" s="380"/>
      <c r="Q76" s="380" t="str">
        <f ca="1">IF(A76="","",'Formulaire de Saisie'!O50)</f>
        <v/>
      </c>
      <c r="R76" s="380"/>
      <c r="S76" s="380" t="str">
        <f ca="1">IF(A76="","",'Formulaire de Saisie'!O51)</f>
        <v/>
      </c>
      <c r="T76" s="380"/>
      <c r="U76" s="380" t="str">
        <f ca="1">IF(A76="","",'Formulaire de Saisie'!O52)</f>
        <v/>
      </c>
      <c r="V76" s="380"/>
      <c r="W76" s="380" t="str">
        <f ca="1">IF(A76="","",'Formulaire de Saisie'!O53)</f>
        <v/>
      </c>
      <c r="X76" s="380"/>
      <c r="Y76" s="380" t="str">
        <f ca="1">IF(A76="","",'Formulaire de Saisie'!O54)</f>
        <v/>
      </c>
      <c r="Z76" s="380"/>
      <c r="AA76" s="244" t="str">
        <f ca="1">IF(A76="","",'Formulaire de Saisie'!O46)</f>
        <v/>
      </c>
      <c r="AB76" s="244" t="str">
        <f ca="1">IF(A76="","",'Formulaire de Saisie'!O47)</f>
        <v/>
      </c>
      <c r="AC76" s="97" t="str">
        <f ca="1">IF(A76="","",'Formulaire de Saisie'!O56)</f>
        <v/>
      </c>
      <c r="AD76" s="377">
        <f ca="1">IF(OR(A76="",'Formulaire de Saisie'!O61=""),0,'Formulaire de Saisie'!O60)</f>
        <v>0</v>
      </c>
      <c r="AE76" s="377"/>
      <c r="AF76" s="377"/>
      <c r="AG76" s="377"/>
      <c r="AH76" s="377"/>
      <c r="AI76" s="98"/>
    </row>
    <row r="77" spans="1:35" s="99" customFormat="1" ht="40.200000000000003" customHeight="1" x14ac:dyDescent="0.25">
      <c r="A77" s="378" t="str">
        <f ca="1">IF(OR(ISBLANK('Formulaire de Saisie'!V33),ISBLANK('Formulaire de Saisie'!V35),ISBLANK('Formulaire de Saisie'!Y36),ISBLANK('Formulaire de Saisie'!Y37),ISBLANK('Formulaire de Saisie'!Y39),ISBLANK('Formulaire de Saisie'!Y38),ISBLANK('Formulaire de Saisie'!Y40),ISBLANK('Formulaire de Saisie'!Y41),ISBLANK('Formulaire de Saisie'!Y42),ISBLANK('Formulaire de Saisie'!Y44),ISBLANK('Formulaire de Saisie'!Y43),ISBLANK('Formulaire de Saisie'!Y45),'Formulaire de Saisie'!V36&lt;&gt;"date de l'aller",'Formulaire de Saisie'!V41&lt;&gt;"date du retour"),"",IF(ISERROR(SEARCH(" ",'Formulaire de Saisie'!V33)),PROPER('Formulaire de Saisie'!V33),PROPER(LEFT(TRIM('Formulaire de Saisie'!V33),SEARCH(" ",'Formulaire de Saisie'!V33)-1))&amp;MID(LOWER(TRIM('Formulaire de Saisie'!V33)),SEARCH(" ",'Formulaire de Saisie'!V33),200)))</f>
        <v/>
      </c>
      <c r="B77" s="378"/>
      <c r="C77" s="378"/>
      <c r="D77" s="378"/>
      <c r="E77" s="379" t="str">
        <f ca="1">IF(A77="","",PROPER('Formulaire de Saisie'!Y37)&amp;"/"&amp;PROPER('Formulaire de Saisie'!Y38)&amp;"/"&amp;PROPER('Formulaire de Saisie'!Y43))</f>
        <v/>
      </c>
      <c r="F77" s="379"/>
      <c r="G77" s="95" t="str">
        <f ca="1">IF(A77="","",'Formulaire de Saisie'!Y36)</f>
        <v/>
      </c>
      <c r="H77" s="96" t="str">
        <f ca="1">IF(A77="","",'Formulaire de Saisie'!Y39)</f>
        <v/>
      </c>
      <c r="I77" s="96" t="str">
        <f ca="1">IF(A77="","",'Formulaire de Saisie'!Y40)</f>
        <v/>
      </c>
      <c r="J77" s="95" t="str">
        <f ca="1">IF(A77="","",'Formulaire de Saisie'!Y41)</f>
        <v/>
      </c>
      <c r="K77" s="96" t="str">
        <f ca="1">IF(A77="","",'Formulaire de Saisie'!Y44)</f>
        <v/>
      </c>
      <c r="L77" s="96" t="str">
        <f ca="1">IF(A77="","",'Formulaire de Saisie'!Y45)</f>
        <v/>
      </c>
      <c r="M77" s="380" t="str">
        <f ca="1">IF(A77="","",'Formulaire de Saisie'!Y48)</f>
        <v/>
      </c>
      <c r="N77" s="380"/>
      <c r="O77" s="380" t="str">
        <f ca="1">IF(A77="","",'Formulaire de Saisie'!Y49)</f>
        <v/>
      </c>
      <c r="P77" s="380"/>
      <c r="Q77" s="380" t="str">
        <f ca="1">IF(A77="","",'Formulaire de Saisie'!Y50)</f>
        <v/>
      </c>
      <c r="R77" s="380"/>
      <c r="S77" s="380" t="str">
        <f ca="1">IF(A77="","",'Formulaire de Saisie'!Y51)</f>
        <v/>
      </c>
      <c r="T77" s="380"/>
      <c r="U77" s="380" t="str">
        <f ca="1">IF(A77="","",'Formulaire de Saisie'!Y52)</f>
        <v/>
      </c>
      <c r="V77" s="380"/>
      <c r="W77" s="380" t="str">
        <f ca="1">IF(A77="","",'Formulaire de Saisie'!Y53)</f>
        <v/>
      </c>
      <c r="X77" s="380"/>
      <c r="Y77" s="380" t="str">
        <f ca="1">IF(A77="","",'Formulaire de Saisie'!Y54)</f>
        <v/>
      </c>
      <c r="Z77" s="380"/>
      <c r="AA77" s="244" t="str">
        <f ca="1">IF(A77="","",'Formulaire de Saisie'!Y46)</f>
        <v/>
      </c>
      <c r="AB77" s="244" t="str">
        <f ca="1">IF(A77="","",'Formulaire de Saisie'!Y47)</f>
        <v/>
      </c>
      <c r="AC77" s="97" t="str">
        <f ca="1">IF(A77="","",'Formulaire de Saisie'!Y56)</f>
        <v/>
      </c>
      <c r="AD77" s="377">
        <f ca="1">IF(OR(A77="",'Formulaire de Saisie'!Y61=""),0,'Formulaire de Saisie'!Y60)</f>
        <v>0</v>
      </c>
      <c r="AE77" s="377"/>
      <c r="AF77" s="377"/>
      <c r="AG77" s="377"/>
      <c r="AH77" s="377"/>
      <c r="AI77" s="98"/>
    </row>
    <row r="78" spans="1:35" s="99" customFormat="1" ht="40.200000000000003" customHeight="1" x14ac:dyDescent="0.25">
      <c r="A78" s="382" t="str">
        <f ca="1">IF(OR(ISBLANK('Formulaire de Saisie'!AF33),ISBLANK('Formulaire de Saisie'!AF35),ISBLANK('Formulaire de Saisie'!AI36),ISBLANK('Formulaire de Saisie'!AI37),ISBLANK('Formulaire de Saisie'!AI39),ISBLANK('Formulaire de Saisie'!AI38),ISBLANK('Formulaire de Saisie'!AI40),ISBLANK('Formulaire de Saisie'!AI41),ISBLANK('Formulaire de Saisie'!AI42),ISBLANK('Formulaire de Saisie'!AI44),ISBLANK('Formulaire de Saisie'!AI43),ISBLANK('Formulaire de Saisie'!AI45),'Formulaire de Saisie'!AF36&lt;&gt;"date de l'aller",'Formulaire de Saisie'!AF41&lt;&gt;"date du retour"),"",IF(ISERROR(SEARCH(" ",'Formulaire de Saisie'!AF33)),PROPER('Formulaire de Saisie'!AF33),PROPER(LEFT(TRIM('Formulaire de Saisie'!AF33),SEARCH(" ",'Formulaire de Saisie'!AF33)-1))&amp;MID(LOWER(TRIM('Formulaire de Saisie'!AF33)),SEARCH(" ",'Formulaire de Saisie'!AF33),200)))</f>
        <v/>
      </c>
      <c r="B78" s="382"/>
      <c r="C78" s="382"/>
      <c r="D78" s="382"/>
      <c r="E78" s="383" t="str">
        <f ca="1">IF(A78="","",PROPER('Formulaire de Saisie'!AI37)&amp;"/"&amp;PROPER('Formulaire de Saisie'!AI38)&amp;"/"&amp;PROPER('Formulaire de Saisie'!AI43))</f>
        <v/>
      </c>
      <c r="F78" s="383"/>
      <c r="G78" s="100" t="str">
        <f ca="1">IF(A78="","",'Formulaire de Saisie'!AI36)</f>
        <v/>
      </c>
      <c r="H78" s="101" t="str">
        <f ca="1">IF(A78="","",'Formulaire de Saisie'!AI39)</f>
        <v/>
      </c>
      <c r="I78" s="101" t="str">
        <f ca="1">IF(A78="","",'Formulaire de Saisie'!AI40)</f>
        <v/>
      </c>
      <c r="J78" s="100" t="str">
        <f ca="1">IF(A78="","",'Formulaire de Saisie'!AI41)</f>
        <v/>
      </c>
      <c r="K78" s="101" t="str">
        <f ca="1">IF(A78="","",'Formulaire de Saisie'!AI44)</f>
        <v/>
      </c>
      <c r="L78" s="101" t="str">
        <f ca="1">IF(A78="","",'Formulaire de Saisie'!AI45)</f>
        <v/>
      </c>
      <c r="M78" s="384" t="str">
        <f ca="1">IF(A78="","",'Formulaire de Saisie'!AI48)</f>
        <v/>
      </c>
      <c r="N78" s="384"/>
      <c r="O78" s="384" t="str">
        <f ca="1">IF(A78="","",'Formulaire de Saisie'!AI49)</f>
        <v/>
      </c>
      <c r="P78" s="384"/>
      <c r="Q78" s="384" t="str">
        <f ca="1">IF(A78="","",'Formulaire de Saisie'!AI50)</f>
        <v/>
      </c>
      <c r="R78" s="384"/>
      <c r="S78" s="384" t="str">
        <f ca="1">IF(A78="","",'Formulaire de Saisie'!AI51)</f>
        <v/>
      </c>
      <c r="T78" s="384"/>
      <c r="U78" s="384" t="str">
        <f ca="1">IF(A78="","",'Formulaire de Saisie'!AI52)</f>
        <v/>
      </c>
      <c r="V78" s="384"/>
      <c r="W78" s="384" t="str">
        <f ca="1">IF(A78="","",'Formulaire de Saisie'!AI53)</f>
        <v/>
      </c>
      <c r="X78" s="384"/>
      <c r="Y78" s="384" t="str">
        <f ca="1">IF(A78="","",'Formulaire de Saisie'!AI54)</f>
        <v/>
      </c>
      <c r="Z78" s="384"/>
      <c r="AA78" s="244" t="str">
        <f ca="1">IF(A78="","",'Formulaire de Saisie'!AI46)</f>
        <v/>
      </c>
      <c r="AB78" s="245" t="str">
        <f ca="1">IF(A78="","",'Formulaire de Saisie'!AI47)</f>
        <v/>
      </c>
      <c r="AC78" s="102" t="str">
        <f ca="1">IF(A78="","",'Formulaire de Saisie'!AI56)</f>
        <v/>
      </c>
      <c r="AD78" s="385">
        <f ca="1">IF(OR(A78="",'Formulaire de Saisie'!AI61=""),0,'Formulaire de Saisie'!AI60)</f>
        <v>0</v>
      </c>
      <c r="AE78" s="385"/>
      <c r="AF78" s="385"/>
      <c r="AG78" s="385"/>
      <c r="AH78" s="385"/>
      <c r="AI78" s="103"/>
    </row>
    <row r="79" spans="1:35" s="51" customFormat="1" x14ac:dyDescent="0.25">
      <c r="A79" s="104"/>
      <c r="G79" s="105"/>
      <c r="Q79" s="106"/>
      <c r="AA79" s="107" t="s">
        <v>151</v>
      </c>
      <c r="AB79" s="107"/>
      <c r="AD79" s="105"/>
      <c r="AE79" s="105"/>
      <c r="AF79" s="105"/>
      <c r="AG79" s="105"/>
      <c r="AH79" s="105"/>
      <c r="AI79" s="108"/>
    </row>
    <row r="80" spans="1:35" ht="12.75" customHeight="1" x14ac:dyDescent="0.25">
      <c r="A80" s="109"/>
      <c r="B80" s="51"/>
      <c r="C80" s="110" t="s">
        <v>152</v>
      </c>
      <c r="E80" s="111">
        <f>SUM('Formulaire de Saisie'!E57,'Formulaire de Saisie'!O57,'Formulaire de Saisie'!Y57,'Formulaire de Saisie'!AI57)</f>
        <v>0</v>
      </c>
      <c r="F80" s="112"/>
      <c r="I80" s="51"/>
      <c r="J80" s="113" t="s">
        <v>153</v>
      </c>
      <c r="K80" s="389">
        <f>SUM('Formulaire de Saisie'!E58,'Formulaire de Saisie'!O58,'Formulaire de Saisie'!Y58,'Formulaire de Saisie'!AI58)</f>
        <v>0</v>
      </c>
      <c r="L80" s="389"/>
      <c r="M80" s="114"/>
      <c r="N80" s="114"/>
      <c r="O80" s="114"/>
      <c r="P80" s="114"/>
      <c r="Q80" s="115"/>
      <c r="R80" s="115"/>
      <c r="S80" s="51"/>
      <c r="T80" s="113" t="s">
        <v>154</v>
      </c>
      <c r="U80" s="389">
        <f>SUM('Formulaire de Saisie'!E62,'Formulaire de Saisie'!O62,'Formulaire de Saisie'!Y62,'Formulaire de Saisie'!AI62)</f>
        <v>0</v>
      </c>
      <c r="V80" s="389"/>
      <c r="W80" s="114"/>
      <c r="X80" s="114"/>
      <c r="Y80" s="114"/>
      <c r="Z80" s="51"/>
      <c r="AA80" s="51"/>
      <c r="AB80" s="390">
        <f>'Formulaire de Saisie'!U24</f>
        <v>0</v>
      </c>
      <c r="AC80" s="390"/>
      <c r="AD80" s="390"/>
      <c r="AE80" s="390"/>
      <c r="AF80" s="390"/>
      <c r="AG80" s="390"/>
      <c r="AH80" s="390"/>
      <c r="AI80" s="390"/>
    </row>
    <row r="81" spans="1:43" x14ac:dyDescent="0.25">
      <c r="A81" s="116"/>
      <c r="B81" s="51"/>
      <c r="C81" s="51"/>
      <c r="D81" s="51"/>
      <c r="E81" s="51"/>
      <c r="F81" s="51"/>
      <c r="H81" s="51"/>
      <c r="I81" s="51"/>
      <c r="K81" s="51"/>
      <c r="L81" s="51"/>
      <c r="M81" s="51"/>
      <c r="N81" s="51"/>
      <c r="O81" s="51"/>
      <c r="P81" s="51"/>
      <c r="Q81" s="115"/>
      <c r="R81" s="115"/>
      <c r="S81" s="51"/>
      <c r="T81" s="51"/>
      <c r="U81" s="51"/>
      <c r="V81" s="51"/>
      <c r="W81" s="51"/>
      <c r="X81" s="51"/>
      <c r="Y81" s="51"/>
      <c r="Z81" s="51"/>
      <c r="AA81" s="51"/>
      <c r="AB81" s="390"/>
      <c r="AC81" s="390"/>
      <c r="AD81" s="390"/>
      <c r="AE81" s="390"/>
      <c r="AF81" s="390"/>
      <c r="AG81" s="390"/>
      <c r="AH81" s="390"/>
      <c r="AI81" s="390"/>
      <c r="AL81" s="51" t="s">
        <v>155</v>
      </c>
      <c r="AN81" s="198">
        <f>U47</f>
        <v>0</v>
      </c>
      <c r="AP81" s="51" t="s">
        <v>156</v>
      </c>
      <c r="AQ81" s="51">
        <v>2000</v>
      </c>
    </row>
    <row r="82" spans="1:43" x14ac:dyDescent="0.25">
      <c r="A82" s="117"/>
      <c r="B82" s="118"/>
      <c r="C82" s="118"/>
      <c r="D82" s="118"/>
      <c r="E82" s="118"/>
      <c r="F82" s="118"/>
      <c r="G82" s="118"/>
      <c r="H82" s="118"/>
      <c r="I82" s="118"/>
      <c r="J82" s="118"/>
      <c r="K82" s="118"/>
      <c r="L82" s="118"/>
      <c r="M82" s="118"/>
      <c r="N82" s="118"/>
      <c r="O82" s="118"/>
      <c r="P82" s="118"/>
      <c r="Q82" s="119"/>
      <c r="R82" s="119"/>
      <c r="S82" s="118"/>
      <c r="T82" s="118"/>
      <c r="U82" s="118"/>
      <c r="V82" s="118"/>
      <c r="W82" s="118"/>
      <c r="X82" s="118"/>
      <c r="Y82" s="118"/>
      <c r="Z82" s="118"/>
      <c r="AA82" s="118"/>
      <c r="AB82" s="390"/>
      <c r="AC82" s="390"/>
      <c r="AD82" s="390"/>
      <c r="AE82" s="390"/>
      <c r="AF82" s="390"/>
      <c r="AG82" s="390"/>
      <c r="AH82" s="390"/>
      <c r="AI82" s="390"/>
      <c r="AL82" s="51" t="s">
        <v>157</v>
      </c>
      <c r="AN82" s="194">
        <f ca="1">SUM(AB75:AB78)</f>
        <v>0</v>
      </c>
      <c r="AP82" s="51" t="s">
        <v>158</v>
      </c>
      <c r="AQ82" s="51">
        <v>10000</v>
      </c>
    </row>
    <row r="83" spans="1:43" s="120" customFormat="1" ht="32.25" customHeight="1" x14ac:dyDescent="0.25">
      <c r="A83" s="391" t="s">
        <v>159</v>
      </c>
      <c r="B83" s="391"/>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L83" s="199" t="s">
        <v>160</v>
      </c>
      <c r="AM83" s="195"/>
      <c r="AN83" s="196">
        <f ca="1">SUM(AN81:AN82)</f>
        <v>0</v>
      </c>
    </row>
    <row r="84" spans="1:43" s="126" customFormat="1" ht="17.25" customHeight="1" x14ac:dyDescent="0.25">
      <c r="A84" s="121" t="s">
        <v>161</v>
      </c>
      <c r="B84" s="122"/>
      <c r="C84" s="122"/>
      <c r="D84" s="123"/>
      <c r="E84" s="123"/>
      <c r="F84" s="123"/>
      <c r="G84" s="124"/>
      <c r="H84" s="123"/>
      <c r="I84" s="123"/>
      <c r="J84" s="124"/>
      <c r="K84" s="123"/>
      <c r="L84" s="123"/>
      <c r="M84" s="123"/>
      <c r="N84" s="123"/>
      <c r="O84" s="125"/>
      <c r="Q84" s="121" t="s">
        <v>162</v>
      </c>
      <c r="R84" s="122"/>
      <c r="S84" s="123"/>
      <c r="T84" s="123"/>
      <c r="U84" s="123"/>
      <c r="V84" s="123"/>
      <c r="W84" s="123"/>
      <c r="X84" s="127"/>
      <c r="Y84" s="127"/>
      <c r="Z84" s="127"/>
      <c r="AA84" s="127"/>
      <c r="AB84" s="127"/>
      <c r="AC84" s="127"/>
      <c r="AD84" s="127"/>
      <c r="AE84" s="127"/>
      <c r="AF84" s="127"/>
      <c r="AG84" s="127"/>
      <c r="AH84" s="127"/>
      <c r="AI84" s="125"/>
    </row>
    <row r="85" spans="1:43" s="115" customFormat="1" ht="17.25" customHeight="1" x14ac:dyDescent="0.25">
      <c r="A85" s="128" t="s">
        <v>163</v>
      </c>
      <c r="E85" s="193">
        <f ca="1">SUM(Q75:R78)</f>
        <v>0</v>
      </c>
      <c r="G85" s="115" t="s">
        <v>164</v>
      </c>
      <c r="K85" s="392">
        <f ca="1">SUM(W75:X78)</f>
        <v>0</v>
      </c>
      <c r="L85" s="393"/>
      <c r="O85" s="129"/>
      <c r="Q85" s="128"/>
      <c r="X85" s="115" t="s">
        <v>165</v>
      </c>
      <c r="Z85" s="115" t="s">
        <v>166</v>
      </c>
      <c r="AC85" s="247" t="s">
        <v>167</v>
      </c>
      <c r="AF85" s="55" t="s">
        <v>168</v>
      </c>
      <c r="AG85" s="396" t="s">
        <v>169</v>
      </c>
      <c r="AH85" s="396"/>
      <c r="AI85" s="396"/>
      <c r="AM85" s="115" t="s">
        <v>170</v>
      </c>
      <c r="AN85" s="115" t="s">
        <v>171</v>
      </c>
      <c r="AO85" s="115" t="s">
        <v>172</v>
      </c>
    </row>
    <row r="86" spans="1:43" s="115" customFormat="1" ht="17.25" customHeight="1" x14ac:dyDescent="0.25">
      <c r="A86" s="128" t="s">
        <v>173</v>
      </c>
      <c r="E86" s="193">
        <f ca="1">SUM(S75:T78)</f>
        <v>0</v>
      </c>
      <c r="G86" s="115" t="s">
        <v>174</v>
      </c>
      <c r="K86" s="392">
        <f ca="1">SUM(M75:N78)</f>
        <v>0</v>
      </c>
      <c r="L86" s="393"/>
      <c r="O86" s="129"/>
      <c r="Q86" s="248" t="str">
        <f ca="1">IF(A75="","",'Formulaire de Saisie'!B31)</f>
        <v/>
      </c>
      <c r="W86" s="115" t="s">
        <v>175</v>
      </c>
      <c r="X86" s="249" t="str">
        <f ca="1">IF(AA75="","",IF(AA75=0,"",AA75))</f>
        <v/>
      </c>
      <c r="Z86" s="250" t="str">
        <f ca="1">IF(A75="","",IF(AA75=0,"",IF(X86&lt;=16,Paramètres!$J$3,IF(X86&lt;=32,Paramètres!$J$4,IF(X86&lt;=64,Paramètres!$J$5,IF(X86&lt;=109,Paramètres!$J$6,IF(X86&lt;=149,Paramètres!$J$7,IF(X86&lt;=199,Paramètres!$J$8,IF(X86&lt;=300,Paramètres!$J$9,IF(X86&lt;=499,Paramètres!$J$10,IF(X86&lt;=799,Paramètres!$J$11,Paramètres!$J$12)))))))))))</f>
        <v/>
      </c>
      <c r="AC86" s="250" t="str">
        <f ca="1">IF(A75="","",IF(AA75=0,"",IF(X86&lt;=16,Paramètres!$K$3,IF(X86&lt;=32,Paramètres!$K$4,IF(X86&lt;=64,Paramètres!$K$5,IF(X86&lt;=109,Paramètres!$K$6,IF(X86&lt;=149,Paramètres!$K$7,IF(X86&lt;=199,Paramètres!$K$8,IF(X86&lt;=300,Paramètres!$K$9,IF(X86&lt;=499,Paramètres!$K$10,IF(X86&lt;=799,Paramètres!$K$11,Paramètres!$K$12)))))))))))</f>
        <v/>
      </c>
      <c r="AD86" s="251"/>
      <c r="AE86" s="251"/>
      <c r="AF86" s="55" t="s">
        <v>168</v>
      </c>
      <c r="AG86" s="394" t="str">
        <f ca="1">IF(AA75="","",IF(AA75=0,"",Z86+X86*AC86))</f>
        <v/>
      </c>
      <c r="AH86" s="394"/>
      <c r="AI86" s="394"/>
      <c r="AL86" s="115" t="s">
        <v>170</v>
      </c>
      <c r="AM86" s="197">
        <f>IF(U47="",0,IF(km_djp_prc&lt;=lim_1,km_prc,IF(km_djp&gt;lim_1,0,lim_1-km_djp)))</f>
        <v>0</v>
      </c>
      <c r="AN86" s="197">
        <f ca="1">IF(km_djp_prc&lt;=lim_2,IF(km_djp&gt;lim_1,0,km_prc-AM86),IF(km_djp&lt;=lim_1,lim_2-lim_1,0))</f>
        <v>0</v>
      </c>
      <c r="AO86" s="197">
        <f ca="1">IF(km_djp_prc&gt;lim_2,IF(km_djp&gt;lim_1,0,km_djp_prc-lim_2),0)</f>
        <v>0</v>
      </c>
      <c r="AP86" s="115">
        <f ca="1">SUM(AM86:AO86)</f>
        <v>0</v>
      </c>
    </row>
    <row r="87" spans="1:43" s="115" customFormat="1" ht="17.25" customHeight="1" x14ac:dyDescent="0.25">
      <c r="A87" s="128" t="s">
        <v>176</v>
      </c>
      <c r="E87" s="193">
        <f ca="1">SUM(U75:V78)</f>
        <v>0</v>
      </c>
      <c r="G87" s="115" t="s">
        <v>177</v>
      </c>
      <c r="K87" s="392">
        <f ca="1">SUM(O75:P78)</f>
        <v>0</v>
      </c>
      <c r="L87" s="393"/>
      <c r="O87" s="129"/>
      <c r="Q87" s="248"/>
      <c r="W87" s="115" t="s">
        <v>178</v>
      </c>
      <c r="X87" s="249" t="str">
        <f ca="1">IF(AB75="","",IF(AB75=0,"",AB75))</f>
        <v/>
      </c>
      <c r="Z87" s="250" t="str">
        <f ca="1">IF(A75="","",IF(AB75=0,"",IF(X87&lt;=16,Paramètres!$J$3,IF(X87&lt;=32,Paramètres!$J$4,IF(X87&lt;=64,Paramètres!$J$5,IF(X87&lt;=109,Paramètres!$J$6,IF(X87&lt;=149,Paramètres!$J$7,IF(X87&lt;=199,Paramètres!$J$8,IF(X87&lt;=300,Paramètres!$J$9,IF(X87&lt;=499,Paramètres!$J$10,IF(X87&lt;=799,Paramètres!$J$11,Paramètres!$J$12)))))))))))</f>
        <v/>
      </c>
      <c r="AC87" s="250" t="str">
        <f ca="1">IF(A75="","",IF(AB75=0,"",IF(X87&lt;=16,Paramètres!$K$3,IF(X87&lt;=32,Paramètres!$K$4,IF(X87&lt;=64,Paramètres!$K$5,IF(X87&lt;=109,Paramètres!$K$6,IF(X87&lt;=149,Paramètres!$K$7,IF(X87&lt;=199,Paramètres!$K$8,IF(X87&lt;=300,Paramètres!$K$9,IF(X87&lt;=499,Paramètres!$K$10,IF(X87&lt;=799,Paramètres!$K$11,Paramètres!$K$12)))))))))))</f>
        <v/>
      </c>
      <c r="AD87" s="251"/>
      <c r="AE87" s="251"/>
      <c r="AF87" s="55" t="s">
        <v>168</v>
      </c>
      <c r="AG87" s="395" t="str">
        <f ca="1">IF(AB75="","",IF(AB75=0,"",Z87+X87*AC87))</f>
        <v/>
      </c>
      <c r="AH87" s="395"/>
      <c r="AI87" s="394"/>
      <c r="AL87" s="115" t="s">
        <v>179</v>
      </c>
      <c r="AM87" s="197">
        <v>0</v>
      </c>
      <c r="AN87" s="197">
        <f>IF(U47="",0,IF(km_djp&gt;lim_1,IF(km_djp_prc&lt;=lim_2,km_prc,IF(km_djp&gt;lim_2,0,lim_2-km_djp)),0))</f>
        <v>0</v>
      </c>
      <c r="AO87" s="197">
        <f>IF(AND(km_djp&gt;lim_1,km_djp&lt;=lim_2),IF(km_djp_prc&gt;lim_2,km_djp_prc-lim_2,0),0)</f>
        <v>0</v>
      </c>
      <c r="AP87" s="115">
        <f t="shared" ref="AP87:AP88" si="0">SUM(AM87:AO87)</f>
        <v>0</v>
      </c>
    </row>
    <row r="88" spans="1:43" s="115" customFormat="1" ht="17.25" customHeight="1" x14ac:dyDescent="0.25">
      <c r="A88" s="131" t="s">
        <v>180</v>
      </c>
      <c r="B88" s="132"/>
      <c r="C88" s="132"/>
      <c r="D88" s="133"/>
      <c r="E88" s="193">
        <f ca="1">SUM(Y75:Z78)</f>
        <v>0</v>
      </c>
      <c r="F88" s="132"/>
      <c r="G88" s="132"/>
      <c r="H88" s="132"/>
      <c r="I88" s="132"/>
      <c r="J88" s="132"/>
      <c r="K88" s="132"/>
      <c r="L88" s="134" t="s">
        <v>181</v>
      </c>
      <c r="M88" s="132"/>
      <c r="N88" s="386">
        <f ca="1">SUM(E85:E88,K85:L87)</f>
        <v>0</v>
      </c>
      <c r="O88" s="386"/>
      <c r="P88" s="135"/>
      <c r="Q88" s="248" t="str">
        <f ca="1">IF(A76="","",'Formulaire de Saisie'!L31)</f>
        <v/>
      </c>
      <c r="W88" s="115" t="s">
        <v>175</v>
      </c>
      <c r="X88" s="249" t="str">
        <f ca="1">IF(AA76="","",IF(AA76=0,"",AA76))</f>
        <v/>
      </c>
      <c r="Z88" s="250" t="str">
        <f ca="1">IF(A76="","",IF(AA76=0,"",IF(X88&lt;=16,Paramètres!$J$3,IF(X88&lt;=32,Paramètres!$J$4,IF(X88&lt;=64,Paramètres!$J$5,IF(X88&lt;=109,Paramètres!$J$6,IF(X88&lt;=149,Paramètres!$J$7,IF(X88&lt;=199,Paramètres!$J$8,IF(X88&lt;=300,Paramètres!$J$9,IF(X88&lt;=499,Paramètres!$J$10,IF(X88&lt;=799,Paramètres!$J$11,Paramètres!$J$12)))))))))))</f>
        <v/>
      </c>
      <c r="AC88" s="250" t="str">
        <f ca="1">IF(A76="","",IF(AA76=0,"",IF(X88&lt;=16,Paramètres!$K$3,IF(X88&lt;=32,Paramètres!$K$4,IF(X88&lt;=64,Paramètres!$K$5,IF(X88&lt;=109,Paramètres!$K$6,IF(X88&lt;=149,Paramètres!$K$7,IF(X88&lt;=199,Paramètres!$K$8,IF(X88&lt;=300,Paramètres!$K$9,IF(X88&lt;=499,Paramètres!$K$10,IF(X88&lt;=799,Paramètres!$K$11,Paramètres!$K$12)))))))))))</f>
        <v/>
      </c>
      <c r="AD88" s="251"/>
      <c r="AE88" s="251"/>
      <c r="AF88" s="55" t="s">
        <v>168</v>
      </c>
      <c r="AG88" s="395" t="str">
        <f ca="1">IF(AA76="","",IF(AA76=0,"",Z88+X88*AC88))</f>
        <v/>
      </c>
      <c r="AH88" s="395"/>
      <c r="AI88" s="394"/>
      <c r="AK88" s="212"/>
      <c r="AL88" s="115" t="s">
        <v>172</v>
      </c>
      <c r="AM88" s="197">
        <v>0</v>
      </c>
      <c r="AN88" s="197">
        <v>0</v>
      </c>
      <c r="AO88" s="197">
        <f>IF(km_djp&gt;lim_2,km_prc,0)</f>
        <v>0</v>
      </c>
      <c r="AP88" s="115">
        <f t="shared" si="0"/>
        <v>0</v>
      </c>
    </row>
    <row r="89" spans="1:43" s="115" customFormat="1" ht="15" customHeight="1" x14ac:dyDescent="0.25">
      <c r="A89" s="136"/>
      <c r="B89" s="136"/>
      <c r="C89" s="136"/>
      <c r="D89" s="136"/>
      <c r="E89" s="136"/>
      <c r="F89" s="136"/>
      <c r="H89" s="136"/>
      <c r="I89" s="136"/>
      <c r="K89" s="136"/>
      <c r="L89" s="136"/>
      <c r="M89" s="136"/>
      <c r="N89" s="136"/>
      <c r="O89" s="136"/>
      <c r="P89" s="136"/>
      <c r="Q89" s="248"/>
      <c r="W89" s="115" t="s">
        <v>178</v>
      </c>
      <c r="X89" s="249" t="str">
        <f ca="1">IF(AB76="","",IF(AB76=0,"",AB76))</f>
        <v/>
      </c>
      <c r="Z89" s="250" t="str">
        <f ca="1">IF(A76="","",IF(AB76=0,"",IF(X89&lt;=16,Paramètres!$J$3,IF(X89&lt;=32,Paramètres!$J$4,IF(X89&lt;=64,Paramètres!$J$5,IF(X89&lt;=109,Paramètres!$J$6,IF(X89&lt;=149,Paramètres!$J$7,IF(X89&lt;=199,Paramètres!$J$8,IF(X89&lt;=300,Paramètres!$J$9,IF(X89&lt;=499,Paramètres!$J$10,IF(X89&lt;=799,Paramètres!$J$11,Paramètres!$J$12)))))))))))</f>
        <v/>
      </c>
      <c r="AC89" s="250" t="str">
        <f ca="1">IF(A76="","",IF(AB76=0,"",IF(X89&lt;=16,Paramètres!$K$3,IF(X89&lt;=32,Paramètres!$K$4,IF(X89&lt;=64,Paramètres!$K$5,IF(X89&lt;=109,Paramètres!$K$6,IF(X89&lt;=149,Paramètres!$K$7,IF(X89&lt;=199,Paramètres!$K$8,IF(X89&lt;=300,Paramètres!$K$9,IF(X89&lt;=499,Paramètres!$K$10,IF(X89&lt;=799,Paramètres!$K$11,Paramètres!$K$12)))))))))))</f>
        <v/>
      </c>
      <c r="AD89" s="251"/>
      <c r="AE89" s="251"/>
      <c r="AF89" s="55" t="s">
        <v>168</v>
      </c>
      <c r="AG89" s="395" t="str">
        <f ca="1">IF(AB76="","",IF(AB76=0,"",Z89+X89*AC89))</f>
        <v/>
      </c>
      <c r="AH89" s="395"/>
      <c r="AI89" s="394"/>
      <c r="AM89" s="115">
        <f>SUM(AM86:AM88)</f>
        <v>0</v>
      </c>
      <c r="AN89" s="115">
        <f t="shared" ref="AN89:AP89" ca="1" si="1">SUM(AN86:AN88)</f>
        <v>0</v>
      </c>
      <c r="AO89" s="115">
        <f t="shared" ca="1" si="1"/>
        <v>0</v>
      </c>
      <c r="AP89" s="115">
        <f t="shared" ca="1" si="1"/>
        <v>0</v>
      </c>
    </row>
    <row r="90" spans="1:43" s="126" customFormat="1" ht="17.25" customHeight="1" x14ac:dyDescent="0.25">
      <c r="A90" s="121" t="s">
        <v>182</v>
      </c>
      <c r="B90" s="122"/>
      <c r="C90" s="123"/>
      <c r="D90" s="123"/>
      <c r="E90" s="123"/>
      <c r="F90" s="123"/>
      <c r="G90" s="124"/>
      <c r="H90" s="123"/>
      <c r="I90" s="123"/>
      <c r="J90" s="124"/>
      <c r="K90" s="123"/>
      <c r="L90" s="123"/>
      <c r="M90" s="123"/>
      <c r="N90" s="123"/>
      <c r="O90" s="125"/>
      <c r="Q90" s="248" t="str">
        <f ca="1">IF(A77="","",'Formulaire de Saisie'!V31)</f>
        <v/>
      </c>
      <c r="R90" s="115"/>
      <c r="S90" s="115"/>
      <c r="T90" s="115"/>
      <c r="U90" s="115"/>
      <c r="V90" s="115"/>
      <c r="W90" s="115" t="s">
        <v>175</v>
      </c>
      <c r="X90" s="249" t="str">
        <f ca="1">IF(AA77="","",IF(AA77=0,"",AA77))</f>
        <v/>
      </c>
      <c r="Y90" s="115"/>
      <c r="Z90" s="250" t="str">
        <f ca="1">IF(A77="","",IF(AA77=0,"",IF(X90&lt;=16,Paramètres!$J$3,IF(X90&lt;=32,Paramètres!$J$4,IF(X90&lt;=64,Paramètres!$J$5,IF(X90&lt;=109,Paramètres!$J$6,IF(X90&lt;=149,Paramètres!$J$7,IF(X90&lt;=199,Paramètres!$J$8,IF(X90&lt;=300,Paramètres!$J$9,IF(X90&lt;=499,Paramètres!$J$10,IF(X90&lt;=799,Paramètres!$J$11,Paramètres!$J$12)))))))))))</f>
        <v/>
      </c>
      <c r="AA90" s="115"/>
      <c r="AB90" s="115"/>
      <c r="AC90" s="250" t="str">
        <f ca="1">IF(A77="","",IF(AA77=0,"",IF(X90&lt;=16,Paramètres!$K$3,IF(X90&lt;=32,Paramètres!$K$4,IF(X90&lt;=64,Paramètres!$K$5,IF(X90&lt;=109,Paramètres!$K$6,IF(X90&lt;=149,Paramètres!$K$7,IF(X90&lt;=199,Paramètres!$K$8,IF(X90&lt;=300,Paramètres!$K$9,IF(X90&lt;=499,Paramètres!$K$10,IF(X90&lt;=799,Paramètres!$K$11,Paramètres!$K$12)))))))))))</f>
        <v/>
      </c>
      <c r="AD90" s="251"/>
      <c r="AE90" s="251"/>
      <c r="AF90" s="55" t="s">
        <v>168</v>
      </c>
      <c r="AG90" s="395" t="str">
        <f ca="1">IF(AA77="","",IF(AA77=0,"",Z90+X90*AC90))</f>
        <v/>
      </c>
      <c r="AH90" s="395"/>
      <c r="AI90" s="394"/>
    </row>
    <row r="91" spans="1:43" s="115" customFormat="1" ht="17.25" customHeight="1" x14ac:dyDescent="0.25">
      <c r="A91" s="128" t="s">
        <v>183</v>
      </c>
      <c r="C91" s="115" t="s">
        <v>184</v>
      </c>
      <c r="E91" s="138">
        <f ca="1">SUM(AC75:AC78)</f>
        <v>0</v>
      </c>
      <c r="G91" s="115" t="s">
        <v>185</v>
      </c>
      <c r="K91" s="387">
        <v>20</v>
      </c>
      <c r="L91" s="387"/>
      <c r="M91" s="140" t="s">
        <v>168</v>
      </c>
      <c r="N91" s="388">
        <f ca="1">E91*K91</f>
        <v>0</v>
      </c>
      <c r="O91" s="388"/>
      <c r="P91" s="135"/>
      <c r="Q91" s="128"/>
      <c r="W91" s="115" t="s">
        <v>178</v>
      </c>
      <c r="X91" s="249" t="str">
        <f ca="1">IF(AB77="","",IF(AB77=0,"",AB77))</f>
        <v/>
      </c>
      <c r="Z91" s="250" t="str">
        <f ca="1">IF(A77="","",IF(AB77=0,"",IF(X91&lt;=16,Paramètres!$J$3,IF(X91&lt;=32,Paramètres!$J$4,IF(X91&lt;=64,Paramètres!$J$5,IF(X91&lt;=109,Paramètres!$J$6,IF(X91&lt;=149,Paramètres!$J$7,IF(X91&lt;=199,Paramètres!$J$8,IF(X91&lt;=300,Paramètres!$J$9,IF(X91&lt;=499,Paramètres!$J$10,IF(X91&lt;=799,Paramètres!$J$11,Paramètres!$J$12)))))))))))</f>
        <v/>
      </c>
      <c r="AC91" s="250" t="str">
        <f ca="1">IF(A77="","",IF(AB77=0,"",IF(X91&lt;=16,Paramètres!$K$3,IF(X91&lt;=32,Paramètres!$K$4,IF(X91&lt;=64,Paramètres!$K$5,IF(X91&lt;=109,Paramètres!$K$6,IF(X91&lt;=149,Paramètres!$K$7,IF(X91&lt;=199,Paramètres!$K$8,IF(X91&lt;=300,Paramètres!$K$9,IF(X91&lt;=499,Paramètres!$K$10,IF(X91&lt;=799,Paramètres!$K$11,Paramètres!$K$12)))))))))))</f>
        <v/>
      </c>
      <c r="AF91" s="55" t="s">
        <v>168</v>
      </c>
      <c r="AG91" s="395" t="str">
        <f ca="1">IF(AB77="","",IF(AB77=0,"",Z91+X91*AC91))</f>
        <v/>
      </c>
      <c r="AH91" s="395"/>
      <c r="AI91" s="394"/>
    </row>
    <row r="92" spans="1:43" s="115" customFormat="1" ht="17.25" customHeight="1" x14ac:dyDescent="0.25">
      <c r="A92" s="131"/>
      <c r="B92" s="132"/>
      <c r="C92" s="132"/>
      <c r="D92" s="132"/>
      <c r="E92" s="133"/>
      <c r="F92" s="132"/>
      <c r="G92" s="132"/>
      <c r="H92" s="132"/>
      <c r="I92" s="132"/>
      <c r="J92" s="132"/>
      <c r="K92" s="397"/>
      <c r="L92" s="397"/>
      <c r="M92" s="144"/>
      <c r="N92" s="143"/>
      <c r="O92" s="145"/>
      <c r="P92" s="135"/>
      <c r="Q92" s="248" t="str">
        <f ca="1">IF(A78="","",'Formulaire de Saisie'!AF31)</f>
        <v/>
      </c>
      <c r="W92" s="115" t="s">
        <v>175</v>
      </c>
      <c r="X92" s="249" t="str">
        <f ca="1">IF(AA78="","",IF(AA78=0,"",AA78))</f>
        <v/>
      </c>
      <c r="Z92" s="250" t="str">
        <f ca="1">IF(A78="","",IF(AA78=0,"",IF(X92&lt;=16,Paramètres!$J$3,IF(X92&lt;=32,Paramètres!$J$4,IF(X92&lt;=64,Paramètres!$J$5,IF(X92&lt;=109,Paramètres!$J$6,IF(X92&lt;=149,Paramètres!$J$7,IF(X92&lt;=199,Paramètres!$J$8,IF(X92&lt;=300,Paramètres!$J$9,IF(X92&lt;=499,Paramètres!$J$10,IF(X92&lt;=799,Paramètres!$J$11,Paramètres!$J$12)))))))))))</f>
        <v/>
      </c>
      <c r="AC92" s="250" t="str">
        <f ca="1">IF(A78="","",IF(AA78=0,"",IF(X92&lt;=16,Paramètres!$K$3,IF(X92&lt;=32,Paramètres!$K$4,IF(X92&lt;=64,Paramètres!$K$5,IF(X92&lt;=109,Paramètres!$K$6,IF(X92&lt;=149,Paramètres!$K$7,IF(X92&lt;=199,Paramètres!$K$8,IF(X92&lt;=300,Paramètres!$K$9,IF(X92&lt;=499,Paramètres!$K$10,IF(X92&lt;=799,Paramètres!$K$11,Paramètres!$K$12)))))))))))</f>
        <v/>
      </c>
      <c r="AD92" s="137"/>
      <c r="AE92" s="55"/>
      <c r="AF92" s="55" t="s">
        <v>168</v>
      </c>
      <c r="AG92" s="395" t="str">
        <f ca="1">IF(AA78="","",IF(AA78=0,"",Z92+X92*AC92))</f>
        <v/>
      </c>
      <c r="AH92" s="395"/>
      <c r="AI92" s="394"/>
    </row>
    <row r="93" spans="1:43" s="115" customFormat="1" ht="15" customHeight="1" x14ac:dyDescent="0.25">
      <c r="A93" s="136"/>
      <c r="B93" s="136"/>
      <c r="C93" s="136"/>
      <c r="D93" s="136"/>
      <c r="E93" s="136"/>
      <c r="F93" s="136"/>
      <c r="H93" s="136"/>
      <c r="I93" s="136"/>
      <c r="J93" s="137"/>
      <c r="K93" s="136"/>
      <c r="L93" s="136"/>
      <c r="M93" s="136"/>
      <c r="N93" s="136"/>
      <c r="O93" s="136"/>
      <c r="P93" s="136"/>
      <c r="Q93" s="128"/>
      <c r="W93" s="115" t="s">
        <v>178</v>
      </c>
      <c r="X93" s="249" t="str">
        <f ca="1">IF(AB78="","",IF(AB78=0,"",AB78))</f>
        <v/>
      </c>
      <c r="Z93" s="250" t="str">
        <f ca="1">IF(A78="","",IF(AB78=0,"",IF(X93&lt;=16,Paramètres!$J$3,IF(X93&lt;=32,Paramètres!$J$4,IF(X93&lt;=64,Paramètres!$J$5,IF(X93&lt;=109,Paramètres!$J$6,IF(X93&lt;=149,Paramètres!$J$7,IF(X93&lt;=199,Paramètres!$J$8,IF(X93&lt;=300,Paramètres!$J$9,IF(X93&lt;=499,Paramètres!$J$10,IF(X93&lt;=799,Paramètres!$J$11,Paramètres!$J$12)))))))))))</f>
        <v/>
      </c>
      <c r="AC93" s="250" t="str">
        <f ca="1">IF(A78="","",IF(AB78=0,"",IF(X93&lt;=16,Paramètres!$K$3,IF(X93&lt;=32,Paramètres!$K$4,IF(X93&lt;=64,Paramètres!$K$5,IF(X93&lt;=109,Paramètres!$K$6,IF(X93&lt;=149,Paramètres!$K$7,IF(X93&lt;=199,Paramètres!$K$8,IF(X93&lt;=300,Paramètres!$K$9,IF(X93&lt;=499,Paramètres!$K$10,IF(X93&lt;=799,Paramètres!$K$11,Paramètres!$K$12)))))))))))</f>
        <v/>
      </c>
      <c r="AD93" s="406"/>
      <c r="AE93" s="406"/>
      <c r="AF93" s="55" t="s">
        <v>168</v>
      </c>
      <c r="AG93" s="404" t="str">
        <f ca="1">IF(AB78="","",IF(AB78=0,"",Z93+X93*AC93))</f>
        <v/>
      </c>
      <c r="AH93" s="404"/>
      <c r="AI93" s="405"/>
    </row>
    <row r="94" spans="1:43" s="126" customFormat="1" ht="17.25" customHeight="1" x14ac:dyDescent="0.25">
      <c r="A94" s="121" t="s">
        <v>186</v>
      </c>
      <c r="B94" s="122"/>
      <c r="C94" s="124"/>
      <c r="D94" s="149"/>
      <c r="E94" s="149"/>
      <c r="F94" s="149"/>
      <c r="G94" s="149"/>
      <c r="H94" s="149"/>
      <c r="I94" s="149"/>
      <c r="J94" s="149"/>
      <c r="K94" s="149"/>
      <c r="L94" s="149"/>
      <c r="M94" s="149"/>
      <c r="N94" s="123"/>
      <c r="O94" s="125"/>
      <c r="Q94" s="146"/>
      <c r="R94" s="147"/>
      <c r="S94" s="147"/>
      <c r="T94" s="147"/>
      <c r="U94" s="147"/>
      <c r="V94" s="147"/>
      <c r="W94" s="147"/>
      <c r="X94" s="147"/>
      <c r="Y94" s="147"/>
      <c r="Z94" s="147"/>
      <c r="AA94" s="147"/>
      <c r="AB94" s="147"/>
      <c r="AC94" s="132"/>
      <c r="AD94" s="132"/>
      <c r="AE94" s="147"/>
      <c r="AF94" s="148" t="s">
        <v>187</v>
      </c>
      <c r="AG94" s="398">
        <f ca="1">SUM(AG86:AI93)</f>
        <v>0</v>
      </c>
      <c r="AH94" s="398"/>
      <c r="AI94" s="398"/>
    </row>
    <row r="95" spans="1:43" s="115" customFormat="1" ht="17.25" customHeight="1" x14ac:dyDescent="0.25">
      <c r="A95" s="128"/>
      <c r="G95" s="399"/>
      <c r="H95" s="399"/>
      <c r="I95" s="399"/>
      <c r="J95" s="399"/>
      <c r="K95" s="399"/>
      <c r="L95" s="399"/>
      <c r="O95" s="150"/>
      <c r="P95" s="135"/>
      <c r="Q95" s="126"/>
      <c r="R95" s="126"/>
      <c r="S95" s="126"/>
      <c r="T95" s="126"/>
      <c r="U95" s="126"/>
      <c r="V95" s="126"/>
      <c r="W95" s="126"/>
      <c r="X95" s="126"/>
      <c r="Y95" s="126"/>
      <c r="Z95" s="126"/>
      <c r="AA95" s="126"/>
      <c r="AB95" s="126"/>
      <c r="AC95" s="126"/>
      <c r="AD95" s="126"/>
      <c r="AE95" s="126"/>
      <c r="AF95" s="126"/>
      <c r="AG95" s="126"/>
      <c r="AH95" s="126"/>
      <c r="AI95" s="126"/>
    </row>
    <row r="96" spans="1:43" s="115" customFormat="1" ht="17.25" customHeight="1" x14ac:dyDescent="0.25">
      <c r="A96" s="128" t="s">
        <v>188</v>
      </c>
      <c r="E96" s="137" t="s">
        <v>189</v>
      </c>
      <c r="F96" s="156">
        <f>IF('Formulaire de Saisie'!E61="&lt;200 000 habitants",'Etat Frais Dépl'!AD75,0)+IF('Formulaire de Saisie'!O61="&lt;200 000 habitants",AD76,0)+IF('Formulaire de Saisie'!Y61="&lt;200 000 habitants",AD77,0)+IF('Formulaire de Saisie'!AI61="&lt;200 000 habitants",'Etat Frais Dépl'!AD78,0)</f>
        <v>0</v>
      </c>
      <c r="G96" s="343" t="s">
        <v>190</v>
      </c>
      <c r="H96" s="343"/>
      <c r="I96" s="343"/>
      <c r="J96" s="343"/>
      <c r="K96" s="401">
        <v>90</v>
      </c>
      <c r="L96" s="401"/>
      <c r="M96" s="115" t="s">
        <v>168</v>
      </c>
      <c r="N96" s="396">
        <f>F96*K96</f>
        <v>0</v>
      </c>
      <c r="O96" s="396"/>
      <c r="P96" s="135"/>
      <c r="Q96" s="151"/>
      <c r="R96" s="152"/>
      <c r="S96" s="152"/>
      <c r="T96" s="153"/>
      <c r="U96" s="154"/>
      <c r="V96" s="154"/>
      <c r="W96" s="154"/>
      <c r="X96" s="154"/>
      <c r="Y96" s="154"/>
      <c r="Z96" s="154"/>
      <c r="AA96" s="154"/>
      <c r="AB96" s="154"/>
      <c r="AC96" s="154"/>
      <c r="AD96" s="154"/>
      <c r="AE96" s="153"/>
      <c r="AF96" s="155" t="s">
        <v>191</v>
      </c>
      <c r="AG96" s="400">
        <f>'Formulaire de Saisie'!E64+'Formulaire de Saisie'!E65+'Formulaire de Saisie'!O64+'Formulaire de Saisie'!O65+'Formulaire de Saisie'!Y64+'Formulaire de Saisie'!Y6+'Formulaire de Saisie'!AI64+'Formulaire de Saisie'!AI65+'Formulaire de Saisie'!Y65</f>
        <v>0</v>
      </c>
      <c r="AH96" s="400"/>
      <c r="AI96" s="400"/>
    </row>
    <row r="97" spans="1:36" s="115" customFormat="1" ht="17.25" customHeight="1" x14ac:dyDescent="0.25">
      <c r="A97" s="128"/>
      <c r="E97" s="156"/>
      <c r="K97" s="402"/>
      <c r="L97" s="402"/>
      <c r="M97" s="55"/>
      <c r="N97" s="157">
        <f>K97*E97</f>
        <v>0</v>
      </c>
      <c r="O97" s="130"/>
      <c r="P97" s="135"/>
    </row>
    <row r="98" spans="1:36" s="115" customFormat="1" ht="22.5" customHeight="1" x14ac:dyDescent="0.25">
      <c r="A98" s="403" t="s">
        <v>192</v>
      </c>
      <c r="B98" s="403"/>
      <c r="C98" s="403"/>
      <c r="D98" s="403"/>
      <c r="E98" s="403"/>
      <c r="F98" s="403"/>
      <c r="G98" s="403"/>
      <c r="H98" s="403"/>
      <c r="I98" s="403"/>
      <c r="J98" s="403"/>
      <c r="K98" s="403"/>
      <c r="L98" s="403"/>
      <c r="M98" s="55"/>
      <c r="N98" s="139"/>
      <c r="O98" s="142"/>
      <c r="P98" s="135"/>
      <c r="Q98" s="151"/>
      <c r="R98" s="152"/>
      <c r="S98" s="152"/>
      <c r="T98" s="153"/>
      <c r="U98" s="154"/>
      <c r="V98" s="154"/>
      <c r="W98" s="154"/>
      <c r="X98" s="154"/>
      <c r="Y98" s="154"/>
      <c r="Z98" s="154"/>
      <c r="AA98" s="154"/>
      <c r="AB98" s="154"/>
      <c r="AC98" s="154"/>
      <c r="AD98" s="154"/>
      <c r="AE98" s="153"/>
      <c r="AF98" s="155" t="s">
        <v>193</v>
      </c>
      <c r="AG98" s="400">
        <f ca="1">SUM(N88,N111,AG94,AG96)</f>
        <v>0</v>
      </c>
      <c r="AH98" s="400"/>
      <c r="AI98" s="400"/>
    </row>
    <row r="99" spans="1:36" s="115" customFormat="1" ht="22.5" customHeight="1" x14ac:dyDescent="0.25">
      <c r="A99" s="128"/>
      <c r="E99" s="137" t="s">
        <v>189</v>
      </c>
      <c r="F99" s="156">
        <f>IF('Formulaire de Saisie'!E61="&gt;200 000 habitants et Grand Paris",'Etat Frais Dépl'!AD75,0)+IF('Formulaire de Saisie'!O61="&gt;200 000 habitants et Grand Paris",AD76,0)+IF('Formulaire de Saisie'!Y61="&gt;200 000 habitants et Grand Paris",AD77,0)+IF('Formulaire de Saisie'!AI61="&gt;200 000 habitants et Grand Paris",'Etat Frais Dépl'!AD78,0)</f>
        <v>0</v>
      </c>
      <c r="G99" s="343" t="s">
        <v>190</v>
      </c>
      <c r="H99" s="343"/>
      <c r="I99" s="343"/>
      <c r="J99" s="343"/>
      <c r="K99" s="401">
        <v>120</v>
      </c>
      <c r="L99" s="401"/>
      <c r="M99" s="115" t="s">
        <v>168</v>
      </c>
      <c r="N99" s="396">
        <f>F99*K99</f>
        <v>0</v>
      </c>
      <c r="O99" s="396"/>
      <c r="Q99" s="407"/>
      <c r="R99" s="407"/>
      <c r="S99" s="407"/>
      <c r="T99" s="407"/>
      <c r="U99" s="407"/>
      <c r="V99" s="407"/>
      <c r="W99" s="407"/>
      <c r="X99" s="407"/>
      <c r="Y99" s="407"/>
      <c r="Z99" s="407"/>
      <c r="AA99" s="407"/>
      <c r="AB99" s="407"/>
      <c r="AC99" s="407"/>
      <c r="AD99" s="407"/>
      <c r="AE99" s="407"/>
      <c r="AF99" s="407"/>
      <c r="AG99" s="407"/>
      <c r="AH99" s="407"/>
      <c r="AI99" s="407"/>
    </row>
    <row r="100" spans="1:36" s="115" customFormat="1" ht="22.5" customHeight="1" x14ac:dyDescent="0.25">
      <c r="A100" s="128" t="s">
        <v>194</v>
      </c>
      <c r="E100" s="141"/>
      <c r="K100" s="402">
        <v>0</v>
      </c>
      <c r="L100" s="402"/>
      <c r="M100" s="55"/>
      <c r="N100" s="139"/>
      <c r="O100" s="142"/>
      <c r="P100" s="135"/>
      <c r="Q100" s="408" t="s">
        <v>195</v>
      </c>
      <c r="R100" s="408"/>
      <c r="S100" s="408"/>
      <c r="T100" s="408"/>
      <c r="U100" s="408"/>
      <c r="V100" s="408"/>
      <c r="W100" s="408"/>
      <c r="X100" s="408"/>
      <c r="Y100" s="408"/>
      <c r="Z100" s="408"/>
      <c r="AA100" s="408"/>
      <c r="AB100" s="408"/>
      <c r="AC100" s="408"/>
      <c r="AD100" s="408"/>
      <c r="AE100" s="408"/>
      <c r="AF100" s="408"/>
      <c r="AG100" s="408"/>
      <c r="AH100" s="408"/>
      <c r="AI100" s="408"/>
    </row>
    <row r="101" spans="1:36" s="115" customFormat="1" ht="22.5" customHeight="1" x14ac:dyDescent="0.25">
      <c r="A101" s="128"/>
      <c r="E101" s="137" t="s">
        <v>189</v>
      </c>
      <c r="F101" s="156">
        <f>IF('Formulaire de Saisie'!E61="Paris",'Etat Frais Dépl'!AD75,0)+IF('Formulaire de Saisie'!O61="Paris",AD76,0)+IF('Formulaire de Saisie'!Y61="Paris",AD77,0)+IF('Formulaire de Saisie'!AI61="Paris",'Etat Frais Dépl'!AD78,0)</f>
        <v>0</v>
      </c>
      <c r="G101" s="343" t="s">
        <v>190</v>
      </c>
      <c r="H101" s="343"/>
      <c r="I101" s="343"/>
      <c r="J101" s="343"/>
      <c r="K101" s="387">
        <v>140</v>
      </c>
      <c r="L101" s="387"/>
      <c r="M101" s="115" t="s">
        <v>168</v>
      </c>
      <c r="N101" s="396">
        <f>F101*K101</f>
        <v>0</v>
      </c>
      <c r="O101" s="396"/>
      <c r="P101" s="135"/>
    </row>
    <row r="102" spans="1:36" s="115" customFormat="1" ht="22.5" customHeight="1" x14ac:dyDescent="0.25">
      <c r="A102" s="128" t="s">
        <v>196</v>
      </c>
      <c r="E102" s="137"/>
      <c r="J102" s="137"/>
      <c r="N102" s="137"/>
      <c r="O102" s="159"/>
      <c r="Z102" s="51"/>
      <c r="AA102" s="51"/>
      <c r="AB102" s="51"/>
      <c r="AC102" s="51"/>
      <c r="AD102" s="158"/>
      <c r="AE102" s="158"/>
      <c r="AF102" s="158"/>
      <c r="AG102" s="158"/>
      <c r="AH102" s="158"/>
      <c r="AI102" s="137" t="str">
        <f ca="1">"Fait à "&amp;PROPER('Formulaire de Saisie'!D19)&amp;", le "&amp;IF(OR(COUNTA(A75:D78)=0,TODAY()&lt;'Formulaire de Saisie'!E36,TODAY()&lt;'Formulaire de Saisie'!E41,TODAY()&lt;'Formulaire de Saisie'!O36,TODAY()&lt;'Formulaire de Saisie'!O41,TODAY()&lt;'Formulaire de Saisie'!Y36,TODAY()&lt;'Formulaire de Saisie'!Y41,TODAY()&lt;'Formulaire de Saisie'!AI36,TODAY()&lt;'Formulaire de Saisie'!AI41),"? Dates déplacements &gt; date du jour",IF(AG98=0,"",TEXT(TODAY(),"jj mmmm aaaa")))</f>
        <v xml:space="preserve">Fait à , le </v>
      </c>
    </row>
    <row r="103" spans="1:36" s="115" customFormat="1" ht="22.5" customHeight="1" x14ac:dyDescent="0.25">
      <c r="A103" s="131"/>
      <c r="B103" s="132"/>
      <c r="C103" s="132"/>
      <c r="D103" s="132"/>
      <c r="E103" s="133" t="s">
        <v>189</v>
      </c>
      <c r="F103" s="160">
        <f>IF('Formulaire de Saisie'!E61="Travailleurs handicapés",'Etat Frais Dépl'!AD75,0)+IF('Formulaire de Saisie'!O61="Travailleurs handicapés",AD76,0)+IF('Formulaire de Saisie'!Y61="Travailleurs handicapés",AD77,0)+IF('Formulaire de Saisie'!AI61="Travailleurs handicapés",'Etat Frais Dépl'!AD78,0)</f>
        <v>0</v>
      </c>
      <c r="G103" s="409" t="s">
        <v>190</v>
      </c>
      <c r="H103" s="409"/>
      <c r="I103" s="409"/>
      <c r="J103" s="409"/>
      <c r="K103" s="410">
        <v>150</v>
      </c>
      <c r="L103" s="410"/>
      <c r="M103" s="161" t="s">
        <v>168</v>
      </c>
      <c r="N103" s="411">
        <f>F103*K103</f>
        <v>0</v>
      </c>
      <c r="O103" s="411"/>
      <c r="P103" s="135"/>
      <c r="Q103" s="115" t="s">
        <v>197</v>
      </c>
      <c r="R103" s="162"/>
      <c r="S103" s="162"/>
      <c r="T103" s="162"/>
      <c r="Y103" s="51"/>
      <c r="Z103" s="163" t="str">
        <f>"Code Action : "&amp;REPT(".",80)</f>
        <v>Code Action : ................................................................................</v>
      </c>
      <c r="AA103" s="164"/>
      <c r="AB103" s="164"/>
      <c r="AC103" s="164"/>
      <c r="AD103" s="412" t="str">
        <f>Y10</f>
        <v/>
      </c>
      <c r="AE103" s="412"/>
      <c r="AF103" s="412"/>
      <c r="AG103" s="412"/>
      <c r="AH103" s="412"/>
      <c r="AI103" s="412"/>
      <c r="AJ103" s="115" t="s">
        <v>198</v>
      </c>
    </row>
    <row r="104" spans="1:36" s="115" customFormat="1" ht="9.75" customHeight="1" x14ac:dyDescent="0.25">
      <c r="A104" s="153"/>
      <c r="B104" s="153"/>
      <c r="C104" s="153"/>
      <c r="D104" s="153"/>
      <c r="E104" s="165"/>
      <c r="F104" s="153"/>
      <c r="G104" s="153"/>
      <c r="H104" s="153"/>
      <c r="I104" s="153"/>
      <c r="J104" s="153"/>
      <c r="K104" s="413">
        <v>0</v>
      </c>
      <c r="L104" s="413"/>
      <c r="M104" s="167"/>
      <c r="N104" s="166"/>
      <c r="O104" s="166"/>
      <c r="P104" s="135"/>
      <c r="Q104" s="414" t="s">
        <v>199</v>
      </c>
      <c r="R104" s="414"/>
      <c r="S104" s="414"/>
      <c r="T104" s="414"/>
      <c r="U104" s="414"/>
      <c r="V104" s="414"/>
      <c r="W104" s="414"/>
      <c r="X104" s="414"/>
      <c r="Z104" s="168"/>
      <c r="AA104" s="169"/>
      <c r="AB104" s="169"/>
      <c r="AC104" s="169"/>
      <c r="AD104" s="169"/>
      <c r="AE104" s="169"/>
      <c r="AF104" s="169"/>
      <c r="AG104" s="169"/>
      <c r="AH104" s="169"/>
      <c r="AI104" s="170"/>
    </row>
    <row r="105" spans="1:36" s="115" customFormat="1" ht="15" customHeight="1" x14ac:dyDescent="0.25">
      <c r="A105" s="121" t="s">
        <v>200</v>
      </c>
      <c r="B105" s="122"/>
      <c r="C105" s="123"/>
      <c r="D105" s="123"/>
      <c r="E105" s="171"/>
      <c r="F105" s="123"/>
      <c r="G105" s="124"/>
      <c r="H105" s="123"/>
      <c r="I105" s="123"/>
      <c r="J105" s="124"/>
      <c r="K105" s="123"/>
      <c r="L105" s="123"/>
      <c r="M105" s="123"/>
      <c r="N105" s="123"/>
      <c r="O105" s="125"/>
      <c r="P105" s="136"/>
      <c r="Q105" s="414"/>
      <c r="R105" s="414"/>
      <c r="S105" s="414"/>
      <c r="T105" s="414"/>
      <c r="U105" s="414"/>
      <c r="V105" s="414"/>
      <c r="W105" s="414"/>
      <c r="X105" s="414"/>
      <c r="Y105" s="51"/>
      <c r="Z105" s="172" t="str">
        <f>"Vu service fait, le : "&amp;REPT(".",100)</f>
        <v>Vu service fait, le : ....................................................................................................</v>
      </c>
      <c r="AA105" s="173"/>
      <c r="AB105" s="173"/>
      <c r="AC105" s="173"/>
      <c r="AD105" s="415" t="str">
        <f>IF('Formulaire de Saisie'!AU15="","",'Formulaire de Saisie'!AU15)</f>
        <v/>
      </c>
      <c r="AE105" s="415"/>
      <c r="AF105" s="415"/>
      <c r="AG105" s="415"/>
      <c r="AH105" s="415"/>
      <c r="AI105" s="415"/>
      <c r="AJ105" s="115" t="s">
        <v>198</v>
      </c>
    </row>
    <row r="106" spans="1:36" s="115" customFormat="1" ht="17.25" customHeight="1" x14ac:dyDescent="0.25">
      <c r="A106" s="131"/>
      <c r="B106" s="132"/>
      <c r="C106" s="132" t="s">
        <v>201</v>
      </c>
      <c r="D106" s="132"/>
      <c r="E106" s="174"/>
      <c r="F106" s="132"/>
      <c r="G106" s="132" t="s">
        <v>202</v>
      </c>
      <c r="H106" s="416"/>
      <c r="I106" s="416"/>
      <c r="J106" s="132"/>
      <c r="K106" s="417">
        <v>0</v>
      </c>
      <c r="L106" s="417"/>
      <c r="M106" s="144" t="s">
        <v>168</v>
      </c>
      <c r="N106" s="411">
        <f>E106*H106</f>
        <v>0</v>
      </c>
      <c r="O106" s="411"/>
      <c r="P106" s="126"/>
      <c r="Q106" s="175"/>
      <c r="R106" s="176"/>
      <c r="S106" s="176"/>
      <c r="T106" s="176"/>
      <c r="U106" s="176"/>
      <c r="V106" s="176"/>
      <c r="W106" s="176"/>
      <c r="X106" s="177"/>
      <c r="Y106" s="51"/>
      <c r="Z106" s="178"/>
      <c r="AA106" s="179"/>
      <c r="AB106" s="179"/>
      <c r="AC106" s="173"/>
      <c r="AD106" s="173"/>
      <c r="AE106" s="173"/>
      <c r="AF106" s="173"/>
      <c r="AG106" s="173"/>
      <c r="AH106" s="173"/>
      <c r="AI106" s="180"/>
    </row>
    <row r="107" spans="1:36" s="115" customFormat="1" ht="17.25" customHeight="1" x14ac:dyDescent="0.25">
      <c r="A107" s="136"/>
      <c r="B107" s="136"/>
      <c r="C107" s="136"/>
      <c r="D107" s="136"/>
      <c r="E107" s="136"/>
      <c r="F107" s="136"/>
      <c r="H107" s="136"/>
      <c r="I107" s="136"/>
      <c r="K107" s="136"/>
      <c r="L107" s="136"/>
      <c r="M107" s="136"/>
      <c r="N107" s="136"/>
      <c r="O107" s="136"/>
      <c r="P107" s="135"/>
      <c r="Q107" s="73"/>
      <c r="R107" s="62"/>
      <c r="S107" s="62"/>
      <c r="T107" s="62"/>
      <c r="U107" s="62"/>
      <c r="V107" s="62"/>
      <c r="W107" s="62"/>
      <c r="X107" s="78"/>
      <c r="Y107" s="51"/>
      <c r="Z107" s="181" t="str">
        <f>"Nom / Fonction :"&amp;REPT(".",100)</f>
        <v>Nom / Fonction :....................................................................................................</v>
      </c>
      <c r="AA107" s="173"/>
      <c r="AB107" s="173"/>
      <c r="AC107" s="173"/>
      <c r="AD107" s="418" t="str">
        <f>IF('Formulaire de Saisie'!AU17="","",'Formulaire de Saisie'!AU17)</f>
        <v/>
      </c>
      <c r="AE107" s="418"/>
      <c r="AF107" s="418"/>
      <c r="AG107" s="418"/>
      <c r="AH107" s="418"/>
      <c r="AI107" s="418"/>
      <c r="AJ107" s="115" t="s">
        <v>198</v>
      </c>
    </row>
    <row r="108" spans="1:36" s="115" customFormat="1" ht="15" customHeight="1" x14ac:dyDescent="0.25">
      <c r="A108" s="182" t="s">
        <v>203</v>
      </c>
      <c r="B108" s="124"/>
      <c r="C108" s="124" t="s">
        <v>201</v>
      </c>
      <c r="D108" s="183"/>
      <c r="E108" s="184"/>
      <c r="F108" s="124"/>
      <c r="G108" s="124" t="s">
        <v>202</v>
      </c>
      <c r="H108" s="419"/>
      <c r="I108" s="419"/>
      <c r="J108" s="124"/>
      <c r="K108" s="420">
        <v>0</v>
      </c>
      <c r="L108" s="420"/>
      <c r="M108" s="127" t="s">
        <v>168</v>
      </c>
      <c r="N108" s="421">
        <f>E108*H108</f>
        <v>0</v>
      </c>
      <c r="O108" s="421"/>
      <c r="P108" s="136"/>
      <c r="Q108" s="73"/>
      <c r="R108" s="62"/>
      <c r="S108" s="62"/>
      <c r="T108" s="62"/>
      <c r="U108" s="62"/>
      <c r="V108" s="62"/>
      <c r="W108" s="62"/>
      <c r="X108" s="78"/>
      <c r="Y108" s="51"/>
      <c r="Z108" s="181" t="s">
        <v>204</v>
      </c>
      <c r="AA108" s="173"/>
      <c r="AB108" s="173"/>
      <c r="AC108" s="422"/>
      <c r="AD108" s="422"/>
      <c r="AE108" s="422"/>
      <c r="AF108" s="422"/>
      <c r="AG108" s="422"/>
      <c r="AH108" s="422"/>
      <c r="AI108" s="422"/>
    </row>
    <row r="109" spans="1:36" s="115" customFormat="1" ht="17.25" customHeight="1" thickBot="1" x14ac:dyDescent="0.3">
      <c r="A109" s="128" t="s">
        <v>205</v>
      </c>
      <c r="C109" s="115" t="s">
        <v>201</v>
      </c>
      <c r="E109" s="114">
        <v>0</v>
      </c>
      <c r="G109" s="115" t="s">
        <v>206</v>
      </c>
      <c r="H109" s="423"/>
      <c r="I109" s="423"/>
      <c r="K109" s="402">
        <v>0</v>
      </c>
      <c r="L109" s="402"/>
      <c r="M109" s="55" t="s">
        <v>168</v>
      </c>
      <c r="N109" s="424">
        <f>E109*H109</f>
        <v>0</v>
      </c>
      <c r="O109" s="424"/>
      <c r="Q109" s="73"/>
      <c r="R109" s="62"/>
      <c r="S109" s="62"/>
      <c r="T109" s="62"/>
      <c r="U109" s="62"/>
      <c r="V109" s="62"/>
      <c r="W109" s="62"/>
      <c r="X109" s="78"/>
      <c r="Y109" s="51"/>
      <c r="Z109" s="172"/>
      <c r="AA109" s="173"/>
      <c r="AB109" s="173"/>
      <c r="AC109" s="422"/>
      <c r="AD109" s="422"/>
      <c r="AE109" s="422"/>
      <c r="AF109" s="422"/>
      <c r="AG109" s="422"/>
      <c r="AH109" s="422"/>
      <c r="AI109" s="422"/>
    </row>
    <row r="110" spans="1:36" s="115" customFormat="1" ht="17.25" customHeight="1" thickTop="1" x14ac:dyDescent="0.25">
      <c r="A110" s="128"/>
      <c r="O110" s="129"/>
      <c r="Q110" s="426" t="s">
        <v>207</v>
      </c>
      <c r="R110" s="427"/>
      <c r="S110" s="427"/>
      <c r="T110" s="427"/>
      <c r="U110" s="427"/>
      <c r="V110" s="427"/>
      <c r="W110" s="427"/>
      <c r="X110" s="428"/>
      <c r="Y110" s="51"/>
      <c r="Z110" s="172"/>
      <c r="AA110" s="173"/>
      <c r="AB110" s="173"/>
      <c r="AC110" s="422"/>
      <c r="AD110" s="422"/>
      <c r="AE110" s="422"/>
      <c r="AF110" s="422"/>
      <c r="AG110" s="422"/>
      <c r="AH110" s="422"/>
      <c r="AI110" s="422"/>
    </row>
    <row r="111" spans="1:36" s="115" customFormat="1" ht="16.5" customHeight="1" thickBot="1" x14ac:dyDescent="0.3">
      <c r="A111" s="131"/>
      <c r="B111" s="132"/>
      <c r="C111" s="132"/>
      <c r="D111" s="132"/>
      <c r="E111" s="132"/>
      <c r="F111" s="132"/>
      <c r="G111" s="132"/>
      <c r="H111" s="132"/>
      <c r="I111" s="132"/>
      <c r="J111" s="132"/>
      <c r="K111" s="132"/>
      <c r="L111" s="185" t="s">
        <v>208</v>
      </c>
      <c r="M111" s="186"/>
      <c r="N111" s="425">
        <f ca="1">SUM(N91,N96,N99,N101,N103,N106,N108,N109)</f>
        <v>0</v>
      </c>
      <c r="O111" s="425"/>
      <c r="Q111" s="429"/>
      <c r="R111" s="430"/>
      <c r="S111" s="430"/>
      <c r="T111" s="430"/>
      <c r="U111" s="430"/>
      <c r="V111" s="430"/>
      <c r="W111" s="430"/>
      <c r="X111" s="431"/>
      <c r="Y111" s="51"/>
      <c r="Z111" s="187"/>
      <c r="AA111" s="188"/>
      <c r="AB111" s="188"/>
      <c r="AC111" s="422"/>
      <c r="AD111" s="422"/>
      <c r="AE111" s="422"/>
      <c r="AF111" s="422"/>
      <c r="AG111" s="422"/>
      <c r="AH111" s="422"/>
      <c r="AI111" s="422"/>
    </row>
    <row r="112" spans="1:36" ht="13.8" thickTop="1" x14ac:dyDescent="0.25"/>
    <row r="113" spans="17:35" ht="14.4" x14ac:dyDescent="0.3">
      <c r="Q113" s="211"/>
    </row>
    <row r="114" spans="17:35" ht="14.4" x14ac:dyDescent="0.3">
      <c r="Q114" s="211"/>
    </row>
    <row r="115" spans="17:35" ht="14.4" x14ac:dyDescent="0.3">
      <c r="Q115" s="211"/>
    </row>
    <row r="120" spans="17:35" ht="21" x14ac:dyDescent="0.25">
      <c r="R120" s="115"/>
      <c r="S120" s="136"/>
      <c r="T120" s="136"/>
      <c r="U120" s="136"/>
      <c r="V120" s="136"/>
      <c r="W120" s="136"/>
      <c r="X120" s="136"/>
      <c r="Y120" s="189"/>
      <c r="Z120" s="189"/>
      <c r="AA120" s="136"/>
      <c r="AB120" s="136"/>
      <c r="AC120" s="136"/>
      <c r="AD120" s="136"/>
      <c r="AE120" s="136"/>
      <c r="AF120" s="136"/>
      <c r="AG120" s="136"/>
      <c r="AH120" s="115"/>
      <c r="AI120" s="115"/>
    </row>
    <row r="121" spans="17:35" x14ac:dyDescent="0.25">
      <c r="R121" s="162"/>
      <c r="S121" s="136"/>
      <c r="T121" s="136"/>
      <c r="U121" s="136"/>
      <c r="V121" s="136"/>
      <c r="W121" s="136"/>
      <c r="X121" s="136"/>
      <c r="Y121" s="136"/>
      <c r="Z121" s="136"/>
      <c r="AA121" s="136"/>
      <c r="AB121" s="136"/>
      <c r="AC121" s="136"/>
      <c r="AD121" s="136"/>
      <c r="AE121" s="136"/>
      <c r="AF121" s="136"/>
      <c r="AG121" s="136"/>
      <c r="AH121" s="115"/>
      <c r="AI121" s="115"/>
    </row>
    <row r="122" spans="17:35" x14ac:dyDescent="0.25">
      <c r="R122" s="136"/>
      <c r="S122" s="136"/>
      <c r="T122" s="136"/>
      <c r="U122" s="136"/>
      <c r="V122" s="136"/>
      <c r="W122" s="136"/>
      <c r="X122" s="136"/>
      <c r="Y122" s="136"/>
      <c r="Z122" s="136"/>
      <c r="AA122" s="136"/>
      <c r="AB122" s="136"/>
      <c r="AC122" s="136"/>
      <c r="AD122" s="136"/>
      <c r="AE122" s="136"/>
      <c r="AF122" s="136"/>
      <c r="AG122" s="136"/>
      <c r="AH122" s="115"/>
      <c r="AI122" s="115"/>
    </row>
    <row r="123" spans="17:35" x14ac:dyDescent="0.25">
      <c r="R123" s="115"/>
      <c r="S123" s="115"/>
      <c r="T123" s="115"/>
      <c r="U123" s="115"/>
      <c r="V123" s="115"/>
      <c r="W123" s="115"/>
      <c r="X123" s="115"/>
      <c r="Y123" s="115"/>
      <c r="Z123" s="115"/>
      <c r="AA123" s="115"/>
      <c r="AB123" s="115"/>
      <c r="AC123" s="115"/>
      <c r="AD123" s="115"/>
      <c r="AE123" s="115"/>
      <c r="AF123" s="115"/>
      <c r="AG123" s="115"/>
      <c r="AH123" s="115"/>
      <c r="AI123" s="115"/>
    </row>
    <row r="124" spans="17:35" x14ac:dyDescent="0.25">
      <c r="R124" s="115"/>
      <c r="S124" s="115"/>
      <c r="T124" s="115"/>
      <c r="U124" s="115"/>
      <c r="V124" s="115"/>
      <c r="W124" s="115"/>
      <c r="X124" s="115"/>
      <c r="Y124" s="115"/>
      <c r="Z124" s="190"/>
      <c r="AA124" s="115"/>
      <c r="AB124" s="115"/>
      <c r="AC124" s="115"/>
      <c r="AD124" s="115"/>
      <c r="AE124" s="115"/>
      <c r="AF124" s="115"/>
      <c r="AG124" s="115"/>
      <c r="AH124" s="115"/>
      <c r="AI124" s="115"/>
    </row>
  </sheetData>
  <sheetProtection algorithmName="SHA-512" hashValue="SVnbPzw6uqfT6Mk66y9sBkrEsjjrntvgHsk39Q/KGsCGyxZodN4YEknYLIrTdt9waByUxaqVNsfwH68RkjKaYg==" saltValue="DfhtbTKGbs1CPAYIIofmTQ==" spinCount="100000" sheet="1" formatCells="0"/>
  <mergeCells count="164">
    <mergeCell ref="AD107:AI107"/>
    <mergeCell ref="H108:I108"/>
    <mergeCell ref="K108:L108"/>
    <mergeCell ref="N108:O108"/>
    <mergeCell ref="AC108:AI111"/>
    <mergeCell ref="H109:I109"/>
    <mergeCell ref="K109:L109"/>
    <mergeCell ref="N109:O109"/>
    <mergeCell ref="N111:O111"/>
    <mergeCell ref="Q110:X111"/>
    <mergeCell ref="G103:J103"/>
    <mergeCell ref="K103:L103"/>
    <mergeCell ref="N103:O103"/>
    <mergeCell ref="AD103:AI103"/>
    <mergeCell ref="K104:L104"/>
    <mergeCell ref="Q104:X105"/>
    <mergeCell ref="AD105:AI105"/>
    <mergeCell ref="H106:I106"/>
    <mergeCell ref="K106:L106"/>
    <mergeCell ref="N106:O106"/>
    <mergeCell ref="Q99:AI99"/>
    <mergeCell ref="G99:J99"/>
    <mergeCell ref="K99:L99"/>
    <mergeCell ref="N99:O99"/>
    <mergeCell ref="Q100:AI100"/>
    <mergeCell ref="K100:L100"/>
    <mergeCell ref="G101:J101"/>
    <mergeCell ref="K101:L101"/>
    <mergeCell ref="N101:O101"/>
    <mergeCell ref="K92:L92"/>
    <mergeCell ref="AG94:AI94"/>
    <mergeCell ref="G95:L95"/>
    <mergeCell ref="AG98:AI98"/>
    <mergeCell ref="G96:J96"/>
    <mergeCell ref="K96:L96"/>
    <mergeCell ref="N96:O96"/>
    <mergeCell ref="K97:L97"/>
    <mergeCell ref="AG96:AI96"/>
    <mergeCell ref="A98:L98"/>
    <mergeCell ref="AG92:AI92"/>
    <mergeCell ref="AG93:AI93"/>
    <mergeCell ref="AD93:AE93"/>
    <mergeCell ref="N88:O88"/>
    <mergeCell ref="K91:L91"/>
    <mergeCell ref="N91:O91"/>
    <mergeCell ref="K80:L80"/>
    <mergeCell ref="U80:V80"/>
    <mergeCell ref="AB80:AI82"/>
    <mergeCell ref="A83:AI83"/>
    <mergeCell ref="K85:L85"/>
    <mergeCell ref="K86:L86"/>
    <mergeCell ref="AG86:AI86"/>
    <mergeCell ref="K87:L87"/>
    <mergeCell ref="AG88:AI88"/>
    <mergeCell ref="AG91:AI91"/>
    <mergeCell ref="AG90:AI90"/>
    <mergeCell ref="AG87:AI87"/>
    <mergeCell ref="AG85:AI85"/>
    <mergeCell ref="AG89:AI89"/>
    <mergeCell ref="AD77:AH77"/>
    <mergeCell ref="A78:D78"/>
    <mergeCell ref="E78:F78"/>
    <mergeCell ref="M78:N78"/>
    <mergeCell ref="O78:P78"/>
    <mergeCell ref="Q78:R78"/>
    <mergeCell ref="S78:T78"/>
    <mergeCell ref="U78:V78"/>
    <mergeCell ref="W78:X78"/>
    <mergeCell ref="Y78:Z78"/>
    <mergeCell ref="AD78:AH78"/>
    <mergeCell ref="A77:D77"/>
    <mergeCell ref="E77:F77"/>
    <mergeCell ref="M77:N77"/>
    <mergeCell ref="O77:P77"/>
    <mergeCell ref="Q77:R77"/>
    <mergeCell ref="S77:T77"/>
    <mergeCell ref="U77:V77"/>
    <mergeCell ref="W77:X77"/>
    <mergeCell ref="Y77:Z77"/>
    <mergeCell ref="AD75:AH75"/>
    <mergeCell ref="A76:D76"/>
    <mergeCell ref="E76:F76"/>
    <mergeCell ref="M76:N76"/>
    <mergeCell ref="O76:P76"/>
    <mergeCell ref="Q76:R76"/>
    <mergeCell ref="S76:T76"/>
    <mergeCell ref="U76:V76"/>
    <mergeCell ref="W76:X76"/>
    <mergeCell ref="Y76:Z76"/>
    <mergeCell ref="AD76:AH76"/>
    <mergeCell ref="A75:D75"/>
    <mergeCell ref="E75:F75"/>
    <mergeCell ref="M75:N75"/>
    <mergeCell ref="O75:P75"/>
    <mergeCell ref="Q75:R75"/>
    <mergeCell ref="S75:T75"/>
    <mergeCell ref="U75:V75"/>
    <mergeCell ref="W75:X75"/>
    <mergeCell ref="Y75:Z75"/>
    <mergeCell ref="A54:F56"/>
    <mergeCell ref="AC57:AH57"/>
    <mergeCell ref="A58:N58"/>
    <mergeCell ref="A60:N61"/>
    <mergeCell ref="A71:N72"/>
    <mergeCell ref="O71:AI72"/>
    <mergeCell ref="A73:D74"/>
    <mergeCell ref="E73:F74"/>
    <mergeCell ref="G73:G74"/>
    <mergeCell ref="H73:I73"/>
    <mergeCell ref="J73:J74"/>
    <mergeCell ref="K73:L73"/>
    <mergeCell ref="M73:N74"/>
    <mergeCell ref="O73:P74"/>
    <mergeCell ref="Q73:Z73"/>
    <mergeCell ref="AC73:AC74"/>
    <mergeCell ref="AD73:AH74"/>
    <mergeCell ref="AI73:AI74"/>
    <mergeCell ref="Q74:R74"/>
    <mergeCell ref="S74:T74"/>
    <mergeCell ref="U74:V74"/>
    <mergeCell ref="W74:X74"/>
    <mergeCell ref="Y74:Z74"/>
    <mergeCell ref="AA73:AB73"/>
    <mergeCell ref="T28:AH28"/>
    <mergeCell ref="A29:F35"/>
    <mergeCell ref="U30:AH30"/>
    <mergeCell ref="G32:N33"/>
    <mergeCell ref="V32:AH32"/>
    <mergeCell ref="G34:N35"/>
    <mergeCell ref="V34:AH34"/>
    <mergeCell ref="U36:AH36"/>
    <mergeCell ref="A37:F41"/>
    <mergeCell ref="G38:N42"/>
    <mergeCell ref="Q42:T44"/>
    <mergeCell ref="U42:V44"/>
    <mergeCell ref="W42:X44"/>
    <mergeCell ref="Y42:AE43"/>
    <mergeCell ref="A44:F47"/>
    <mergeCell ref="G44:N47"/>
    <mergeCell ref="Q45:T46"/>
    <mergeCell ref="U45:V46"/>
    <mergeCell ref="W45:X46"/>
    <mergeCell ref="Q47:T53"/>
    <mergeCell ref="U47:V49"/>
    <mergeCell ref="W47:X49"/>
    <mergeCell ref="A49:F50"/>
    <mergeCell ref="G52:N56"/>
    <mergeCell ref="T4:X4"/>
    <mergeCell ref="A5:O5"/>
    <mergeCell ref="A6:O6"/>
    <mergeCell ref="R7:T7"/>
    <mergeCell ref="AC7:AH7"/>
    <mergeCell ref="G11:N12"/>
    <mergeCell ref="Q14:AH15"/>
    <mergeCell ref="Q18:AH18"/>
    <mergeCell ref="Y11:AH11"/>
    <mergeCell ref="Y12:AH12"/>
    <mergeCell ref="Y10:AH10"/>
    <mergeCell ref="Y9:AH9"/>
    <mergeCell ref="Y8:AH8"/>
    <mergeCell ref="Q16:AH17"/>
    <mergeCell ref="A18:F20"/>
    <mergeCell ref="R20:AH23"/>
    <mergeCell ref="A23:F27"/>
  </mergeCells>
  <conditionalFormatting sqref="Q101:Z102 AB101:AI102 AA101:AA111 Q103:Y103 AB103:AD103 Q104 AB104:AI104 Y104:Y108 AB105:AD105 AB106:AI106 AB107:AD107 AB108:AC108 Y109:Z111 AB109:AB111">
    <cfRule type="expression" dxfId="1" priority="2">
      <formula>AND($A$75="",$A$76="",$A$77="",$A$78="")</formula>
    </cfRule>
  </conditionalFormatting>
  <conditionalFormatting sqref="Z103:Z108">
    <cfRule type="expression" dxfId="0" priority="3">
      <formula>AND($A$75="",$A$76="",$A$77="",$A$78="")</formula>
    </cfRule>
  </conditionalFormatting>
  <dataValidations disablePrompts="1" count="1">
    <dataValidation type="decimal" allowBlank="1" showInputMessage="1" showErrorMessage="1" sqref="E85" xr:uid="{00000000-0002-0000-0200-000000000000}">
      <formula1>0</formula1>
      <formula2>99</formula2>
    </dataValidation>
  </dataValidations>
  <printOptions horizontalCentered="1"/>
  <pageMargins left="0.15748031496062992" right="0.15748031496062992" top="0.27559055118110243" bottom="0.19685039370078741" header="0.51181102362204722" footer="0.51181102362204722"/>
  <pageSetup paperSize="9" scale="63" firstPageNumber="0"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zoomScaleNormal="100" workbookViewId="0">
      <selection activeCell="K23" sqref="K23"/>
    </sheetView>
  </sheetViews>
  <sheetFormatPr baseColWidth="10" defaultColWidth="9.109375" defaultRowHeight="13.2" x14ac:dyDescent="0.25"/>
  <cols>
    <col min="1" max="1" width="14.33203125" customWidth="1"/>
    <col min="2" max="2" width="3.109375" customWidth="1"/>
    <col min="3" max="3" width="2.44140625" customWidth="1"/>
    <col min="4" max="7" width="10.6640625" customWidth="1"/>
    <col min="8" max="8" width="11.44140625" customWidth="1"/>
    <col min="9" max="9" width="11.88671875" customWidth="1"/>
    <col min="10" max="10" width="10.6640625" customWidth="1"/>
    <col min="11" max="11" width="14.6640625" customWidth="1"/>
    <col min="12" max="1025" width="10.6640625" customWidth="1"/>
  </cols>
  <sheetData>
    <row r="1" spans="1:11" ht="14.4" x14ac:dyDescent="0.25">
      <c r="H1" s="433" t="s">
        <v>162</v>
      </c>
      <c r="I1" s="433"/>
      <c r="J1" s="433"/>
      <c r="K1" s="433"/>
    </row>
    <row r="2" spans="1:11" ht="28.8" x14ac:dyDescent="0.25">
      <c r="A2" s="235"/>
      <c r="B2" s="236"/>
      <c r="C2" s="237"/>
      <c r="D2" s="238"/>
      <c r="H2" s="227" t="s">
        <v>209</v>
      </c>
      <c r="I2" s="227" t="s">
        <v>210</v>
      </c>
      <c r="J2" s="213" t="s">
        <v>211</v>
      </c>
      <c r="K2" s="213" t="s">
        <v>212</v>
      </c>
    </row>
    <row r="3" spans="1:11" x14ac:dyDescent="0.25">
      <c r="A3" s="239"/>
      <c r="B3" s="236"/>
      <c r="C3" s="236"/>
      <c r="D3" s="238"/>
      <c r="H3" s="214">
        <v>1</v>
      </c>
      <c r="I3" s="214">
        <f>+H4-1</f>
        <v>16</v>
      </c>
      <c r="J3" s="214">
        <v>0.77810000000000001</v>
      </c>
      <c r="K3" s="214">
        <v>0.19439999999999999</v>
      </c>
    </row>
    <row r="4" spans="1:11" x14ac:dyDescent="0.25">
      <c r="A4" s="235"/>
      <c r="B4" s="236"/>
      <c r="C4" s="237"/>
      <c r="D4" s="238"/>
      <c r="H4" s="214">
        <v>17</v>
      </c>
      <c r="I4" s="214">
        <f t="shared" ref="I4:I11" si="0">+H5-1</f>
        <v>32</v>
      </c>
      <c r="J4" s="214">
        <v>0.25030000000000002</v>
      </c>
      <c r="K4" s="214">
        <v>0.2165</v>
      </c>
    </row>
    <row r="5" spans="1:11" x14ac:dyDescent="0.25">
      <c r="A5" s="28"/>
      <c r="H5" s="214">
        <v>33</v>
      </c>
      <c r="I5" s="214">
        <f t="shared" si="0"/>
        <v>64</v>
      </c>
      <c r="J5" s="214">
        <v>2.0706000000000002</v>
      </c>
      <c r="K5" s="214">
        <v>0.15970000000000001</v>
      </c>
    </row>
    <row r="6" spans="1:11" x14ac:dyDescent="0.25">
      <c r="A6" s="240"/>
      <c r="B6" s="241"/>
      <c r="C6" s="241"/>
      <c r="D6" s="242"/>
      <c r="H6" s="214">
        <v>65</v>
      </c>
      <c r="I6" s="214">
        <f t="shared" si="0"/>
        <v>109</v>
      </c>
      <c r="J6" s="214">
        <v>2.8891</v>
      </c>
      <c r="K6" s="214">
        <v>0.1489</v>
      </c>
    </row>
    <row r="7" spans="1:11" x14ac:dyDescent="0.25">
      <c r="A7" s="240"/>
      <c r="B7" s="241"/>
      <c r="C7" s="241"/>
      <c r="D7" s="242"/>
      <c r="H7" s="214">
        <v>110</v>
      </c>
      <c r="I7" s="214">
        <f t="shared" si="0"/>
        <v>149</v>
      </c>
      <c r="J7" s="214">
        <v>4.0864000000000003</v>
      </c>
      <c r="K7" s="214">
        <v>0.14249999999999999</v>
      </c>
    </row>
    <row r="8" spans="1:11" x14ac:dyDescent="0.25">
      <c r="A8" s="240"/>
      <c r="B8" s="241"/>
      <c r="C8" s="241"/>
      <c r="D8" s="242"/>
      <c r="H8" s="214">
        <v>150</v>
      </c>
      <c r="I8" s="214">
        <f t="shared" si="0"/>
        <v>199</v>
      </c>
      <c r="J8" s="214">
        <v>8.0870999999999995</v>
      </c>
      <c r="K8" s="214">
        <v>0.1193</v>
      </c>
    </row>
    <row r="9" spans="1:11" x14ac:dyDescent="0.25">
      <c r="A9" s="28"/>
      <c r="H9" s="214">
        <v>200</v>
      </c>
      <c r="I9" s="214">
        <f t="shared" si="0"/>
        <v>300</v>
      </c>
      <c r="J9" s="214">
        <v>7.7576999999999998</v>
      </c>
      <c r="K9" s="214">
        <v>0.12089999999999999</v>
      </c>
    </row>
    <row r="10" spans="1:11" x14ac:dyDescent="0.25">
      <c r="A10" s="235"/>
      <c r="B10" s="236"/>
      <c r="C10" s="236"/>
      <c r="D10" s="238"/>
      <c r="H10" s="214">
        <v>301</v>
      </c>
      <c r="I10" s="214">
        <f t="shared" si="0"/>
        <v>499</v>
      </c>
      <c r="J10" s="214">
        <v>13.651400000000001</v>
      </c>
      <c r="K10" s="215">
        <v>0.10299999999999999</v>
      </c>
    </row>
    <row r="11" spans="1:11" x14ac:dyDescent="0.25">
      <c r="A11" s="239"/>
      <c r="B11" s="236"/>
      <c r="C11" s="236"/>
      <c r="D11" s="238"/>
      <c r="H11" s="214">
        <v>500</v>
      </c>
      <c r="I11" s="214">
        <f t="shared" si="0"/>
        <v>799</v>
      </c>
      <c r="J11" s="214">
        <v>18.444900000000001</v>
      </c>
      <c r="K11" s="214">
        <v>9.2100000000000001E-2</v>
      </c>
    </row>
    <row r="12" spans="1:11" x14ac:dyDescent="0.25">
      <c r="A12" s="235"/>
      <c r="B12" s="236"/>
      <c r="C12" s="236"/>
      <c r="D12" s="238"/>
      <c r="H12" s="214">
        <v>800</v>
      </c>
      <c r="I12" s="214">
        <v>9999</v>
      </c>
      <c r="J12" s="214">
        <v>32.204099999999997</v>
      </c>
      <c r="K12" s="214">
        <v>7.5499999999999998E-2</v>
      </c>
    </row>
    <row r="14" spans="1:11" x14ac:dyDescent="0.25">
      <c r="A14" t="s">
        <v>213</v>
      </c>
      <c r="B14" s="432">
        <v>0.15</v>
      </c>
      <c r="C14" s="432"/>
      <c r="D14" s="432"/>
    </row>
    <row r="15" spans="1:11" x14ac:dyDescent="0.25">
      <c r="H15" t="s">
        <v>220</v>
      </c>
    </row>
    <row r="16" spans="1:11" x14ac:dyDescent="0.25">
      <c r="A16" t="s">
        <v>214</v>
      </c>
      <c r="B16" s="432">
        <v>17.5</v>
      </c>
      <c r="C16" s="432"/>
      <c r="D16" s="432"/>
    </row>
    <row r="18" spans="1:5" x14ac:dyDescent="0.25">
      <c r="A18" t="s">
        <v>215</v>
      </c>
      <c r="B18" s="432">
        <v>90</v>
      </c>
      <c r="C18" s="432"/>
      <c r="D18" s="432"/>
    </row>
    <row r="20" spans="1:5" x14ac:dyDescent="0.25">
      <c r="A20" t="s">
        <v>216</v>
      </c>
      <c r="E20" t="s">
        <v>221</v>
      </c>
    </row>
    <row r="21" spans="1:5" x14ac:dyDescent="0.25">
      <c r="A21" t="s">
        <v>218</v>
      </c>
      <c r="E21">
        <v>90</v>
      </c>
    </row>
    <row r="22" spans="1:5" x14ac:dyDescent="0.25">
      <c r="A22" t="s">
        <v>217</v>
      </c>
      <c r="E22">
        <v>120</v>
      </c>
    </row>
    <row r="23" spans="1:5" x14ac:dyDescent="0.25">
      <c r="A23" t="s">
        <v>61</v>
      </c>
      <c r="E23">
        <v>140</v>
      </c>
    </row>
    <row r="24" spans="1:5" x14ac:dyDescent="0.25">
      <c r="A24" t="s">
        <v>219</v>
      </c>
      <c r="E24">
        <v>150</v>
      </c>
    </row>
  </sheetData>
  <sheetProtection algorithmName="SHA-512" hashValue="EtL1DJatio0OVFWO8OnXB8RzdKJz0LRuIF+nGptYBtd5/cj8U+rjo11yq55jwQDjbFRgV+ea7dznjTqEDjnMzA==" saltValue="CQxtSZhmpAxoTXTfQg7tcQ==" spinCount="100000" sheet="1" formatCells="0"/>
  <mergeCells count="4">
    <mergeCell ref="B14:D14"/>
    <mergeCell ref="B16:D16"/>
    <mergeCell ref="B18:D18"/>
    <mergeCell ref="H1:K1"/>
  </mergeCells>
  <pageMargins left="0.78749999999999998" right="0.78749999999999998" top="0.98402777777777795" bottom="0.98402777777777795"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5E9A3098B3224A994347AAF01911A3" ma:contentTypeVersion="4" ma:contentTypeDescription="Crée un document." ma:contentTypeScope="" ma:versionID="3efdb027b6bc45f7174b381957c8d944">
  <xsd:schema xmlns:xsd="http://www.w3.org/2001/XMLSchema" xmlns:xs="http://www.w3.org/2001/XMLSchema" xmlns:p="http://schemas.microsoft.com/office/2006/metadata/properties" xmlns:ns2="dd4b8121-bc13-43fc-976e-fee6ab5c9951" targetNamespace="http://schemas.microsoft.com/office/2006/metadata/properties" ma:root="true" ma:fieldsID="058c90806d6e345d570292b811e07f86" ns2:_="">
    <xsd:import namespace="dd4b8121-bc13-43fc-976e-fee6ab5c99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4b8121-bc13-43fc-976e-fee6ab5c99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29E58A-E523-4347-AB98-DF6268A78CAE}">
  <ds:schemaRefs>
    <ds:schemaRef ds:uri="http://schemas.microsoft.com/sharepoint/v3/contenttype/forms"/>
  </ds:schemaRefs>
</ds:datastoreItem>
</file>

<file path=customXml/itemProps2.xml><?xml version="1.0" encoding="utf-8"?>
<ds:datastoreItem xmlns:ds="http://schemas.openxmlformats.org/officeDocument/2006/customXml" ds:itemID="{D860AE06-A473-44A6-BFB3-3D6984D37F9E}">
  <ds:schemaRefs>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http://purl.org/dc/dcmitype/"/>
    <ds:schemaRef ds:uri="http://schemas.microsoft.com/office/2006/documentManagement/types"/>
    <ds:schemaRef ds:uri="dd4b8121-bc13-43fc-976e-fee6ab5c9951"/>
    <ds:schemaRef ds:uri="http://purl.org/dc/elements/1.1/"/>
  </ds:schemaRefs>
</ds:datastoreItem>
</file>

<file path=customXml/itemProps3.xml><?xml version="1.0" encoding="utf-8"?>
<ds:datastoreItem xmlns:ds="http://schemas.openxmlformats.org/officeDocument/2006/customXml" ds:itemID="{9584EBEB-760D-48FE-84F5-672188722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4b8121-bc13-43fc-976e-fee6ab5c9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28</vt:i4>
      </vt:variant>
    </vt:vector>
  </HeadingPairs>
  <TitlesOfParts>
    <vt:vector size="32" baseType="lpstr">
      <vt:lpstr>Utilisation Formulaire</vt:lpstr>
      <vt:lpstr>Formulaire de Saisie</vt:lpstr>
      <vt:lpstr>Etat Frais Dépl</vt:lpstr>
      <vt:lpstr>Paramètres</vt:lpstr>
      <vt:lpstr>Chevaux_Auto_compris_maxi</vt:lpstr>
      <vt:lpstr>Chevaux_Auto_compris_mini</vt:lpstr>
      <vt:lpstr>Chevaux_Auto_inf</vt:lpstr>
      <vt:lpstr>Chevaux_Auto_sup</vt:lpstr>
      <vt:lpstr>km_borne_inf</vt:lpstr>
      <vt:lpstr>km_borne_sup</vt:lpstr>
      <vt:lpstr>km_djp</vt:lpstr>
      <vt:lpstr>km_djp_prc</vt:lpstr>
      <vt:lpstr>km_prc</vt:lpstr>
      <vt:lpstr>lim_1</vt:lpstr>
      <vt:lpstr>lim_2</vt:lpstr>
      <vt:lpstr>Taux_km_Moto</vt:lpstr>
      <vt:lpstr>Taux_repas</vt:lpstr>
      <vt:lpstr>Tx_km_Auto_2000a10000_compris</vt:lpstr>
      <vt:lpstr>Tx_km_Auto_2000a10000_inf</vt:lpstr>
      <vt:lpstr>Tx_km_Auto_2000a10000_sup</vt:lpstr>
      <vt:lpstr>Tx_km_Auto_inf2000_compris</vt:lpstr>
      <vt:lpstr>Tx_km_Auto_inf2000_inf</vt:lpstr>
      <vt:lpstr>Tx_km_Auto_inf2000_sup</vt:lpstr>
      <vt:lpstr>Tx_km_Auto_sup10000_compris</vt:lpstr>
      <vt:lpstr>Tx_km_Auto_sup10000_inf</vt:lpstr>
      <vt:lpstr>Tx_km_Auto_sup10000_sup</vt:lpstr>
      <vt:lpstr>Tx_nuitée_Paris</vt:lpstr>
      <vt:lpstr>tx_nuitée_sup200000_et_GP</vt:lpstr>
      <vt:lpstr>Tx_nuitée_Trav_Handi</vt:lpstr>
      <vt:lpstr>'Etat Frais Dépl'!Zone_d_impression</vt:lpstr>
      <vt:lpstr>'Formulaire de Saisie'!Zone_d_impression</vt:lpstr>
      <vt:lpstr>'Utilisation Formulaire'!Zone_d_impression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Etat de frais de déplacement</dc:title>
  <dc:subject/>
  <dc:creator>MERIENNE Brigitte</dc:creator>
  <cp:keywords/>
  <dc:description/>
  <cp:lastModifiedBy>GIMAT Catherine</cp:lastModifiedBy>
  <cp:revision>0</cp:revision>
  <cp:lastPrinted>2025-02-17T12:35:17Z</cp:lastPrinted>
  <dcterms:created xsi:type="dcterms:W3CDTF">2017-01-13T16:00:56Z</dcterms:created>
  <dcterms:modified xsi:type="dcterms:W3CDTF">2025-03-26T10:00:22Z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0x0101009D5E9A3098B3224A994347AAF01911A3</vt:lpwstr>
  </property>
</Properties>
</file>