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tabRatio="500" activeTab="1"/>
  </bookViews>
  <sheets>
    <sheet name="Utilisation Formulaire" sheetId="1" r:id="rId1"/>
    <sheet name="Formulaire de Saisie" sheetId="2" r:id="rId2"/>
    <sheet name="Etat Frais Dépl" sheetId="3" r:id="rId3"/>
    <sheet name="Paramètres" sheetId="4" state="hidden" r:id="rId4"/>
  </sheets>
  <definedNames>
    <definedName name="Chevaux_Auto_compris_maxi">Paramètres!$C$3</definedName>
    <definedName name="Chevaux_Auto_compris_mini">Paramètres!$B$3</definedName>
    <definedName name="Chevaux_Auto_inf">Paramètres!$C$2</definedName>
    <definedName name="Chevaux_Auto_sup">Paramètres!$C$4</definedName>
    <definedName name="DateAller1">MONTH('Formulaire de Saisie'!$E$36)&amp;YEAR('Formulaire de Saisie'!$E$36)</definedName>
    <definedName name="DateAller2">MONTH('Formulaire de Saisie'!$O$36)&amp;YEAR('Formulaire de Saisie'!$O$36)</definedName>
    <definedName name="DateAller3">MONTH('Formulaire de Saisie'!$Y$36)&amp;YEAR('Formulaire de Saisie'!$Y$36)</definedName>
    <definedName name="DateAller4">MONTH('Formulaire de Saisie'!$AI$36)&amp;YEAR('Formulaire de Saisie'!$AI$36)</definedName>
    <definedName name="DateRetour1">MONTH('Formulaire de Saisie'!$E$41)&amp;YEAR('Formulaire de Saisie'!$E$41)</definedName>
    <definedName name="DateRetour2">MONTH('Formulaire de Saisie'!$O$41)&amp;YEAR('Formulaire de Saisie'!$O$41)</definedName>
    <definedName name="DateRetour3">MONTH('Formulaire de Saisie'!$Y$41)&amp;YEAR('Formulaire de Saisie'!$Y$41)</definedName>
    <definedName name="DateRetour4">MONTH('Formulaire de Saisie'!$AI$41)&amp;YEAR('Formulaire de Saisie'!$AI$41)</definedName>
    <definedName name="km_borne_inf">Paramètres!$A$3</definedName>
    <definedName name="km_borne_sup">Paramètres!$A$11</definedName>
    <definedName name="km_djp">'Etat Frais Dépl'!$AM$76</definedName>
    <definedName name="km_djp_prc">'Etat Frais Dépl'!$AM$78</definedName>
    <definedName name="km_prc">'Etat Frais Dépl'!$AM$77</definedName>
    <definedName name="lim_1">'Etat Frais Dépl'!$AP$76</definedName>
    <definedName name="lim_2">'Etat Frais Dépl'!$AP$77</definedName>
    <definedName name="MoisAnneeDA1">IF('Formulaire de Saisie'!$E$36="","",PROPER(TEXT('Formulaire de Saisie'!$E$36,"mmmm"))&amp;" "&amp;YEAR('Formulaire de Saisie'!$E$36))</definedName>
    <definedName name="MoisAnneeDA2">IF('Formulaire de Saisie'!$O$36="",""," - "&amp;PROPER(TEXT('Formulaire de Saisie'!$O$36,"mmmm"))&amp;" "&amp;YEAR('Formulaire de Saisie'!$O$36))</definedName>
    <definedName name="MoisAnneeDA3">IF('Formulaire de Saisie'!$Y$36="",""," - "&amp;PROPER(TEXT('Formulaire de Saisie'!$Y$36,"mmmm"))&amp;" "&amp;YEAR('Formulaire de Saisie'!$Y$36))</definedName>
    <definedName name="MoisAnneeDA4">IF('Formulaire de Saisie'!$AI$36="",""," - "&amp;PROPER(TEXT('Formulaire de Saisie'!$AI$36,"mmmm"))&amp;" "&amp;YEAR('Formulaire de Saisie'!$AI$36))</definedName>
    <definedName name="MoisAnneeDR1">IF('Formulaire de Saisie'!$E$41="",""," - "&amp;PROPER(TEXT('Formulaire de Saisie'!$E$41,"mmmm"))&amp;" "&amp;YEAR('Formulaire de Saisie'!$E$41))</definedName>
    <definedName name="MoisAnneeDR2">IF('Formulaire de Saisie'!$O$41="",""," - "&amp;PROPER(TEXT('Formulaire de Saisie'!$O$41,"mmmm"))&amp;" "&amp;YEAR('Formulaire de Saisie'!$O$41))</definedName>
    <definedName name="MoisAnneeDR3">IF('Formulaire de Saisie'!$Y$41="",""," - "&amp;PROPER(TEXT('Formulaire de Saisie'!$Y$41,"mmmm"))&amp;" "&amp;YEAR('Formulaire de Saisie'!$Y$41))</definedName>
    <definedName name="MoisAnneeDR4">IF('Formulaire de Saisie'!$AI$41="",""," - "&amp;PROPER(TEXT('Formulaire de Saisie'!$AI$41,"mmmm"))&amp;" "&amp;YEAR('Formulaire de Saisie'!$AI$41))</definedName>
    <definedName name="Taux_km_Moto">Paramètres!$B$14</definedName>
    <definedName name="Taux_repas">Paramètres!$B$16</definedName>
    <definedName name="Tx_km_Auto_2000a10000_compris">Paramètres!$D$7</definedName>
    <definedName name="Tx_km_Auto_2000a10000_inf">Paramètres!$D$6</definedName>
    <definedName name="Tx_km_Auto_2000a10000_sup">Paramètres!$D$8</definedName>
    <definedName name="Tx_km_Auto_inf2000_compris">Paramètres!$D$3</definedName>
    <definedName name="Tx_km_Auto_inf2000_inf">Paramètres!$D$2</definedName>
    <definedName name="Tx_km_Auto_inf2000_sup">Paramètres!$D$4</definedName>
    <definedName name="Tx_km_Auto_sup10000_compris">Paramètres!$D$11</definedName>
    <definedName name="Tx_km_Auto_sup10000_inf">Paramètres!$D$10</definedName>
    <definedName name="Tx_km_Auto_sup10000_sup">Paramètres!$D$12</definedName>
    <definedName name="Tx_nuitée_base">Paramètres!$E$22</definedName>
    <definedName name="Tx_nuitée_Paris">Paramètres!$E$23</definedName>
    <definedName name="tx_nuitée_sup200000_et_GP">Paramètres!$E$21</definedName>
    <definedName name="Tx_nuitée_Trav_Handi">Paramètres!$E$24</definedName>
    <definedName name="_xlnm.Print_Area" localSheetId="2">'Etat Frais Dépl'!$A$4:$AH$106</definedName>
    <definedName name="_xlnm.Print_Area" localSheetId="1">'Formulaire de Saisie'!$A$6:$AL$63</definedName>
    <definedName name="_xlnm.Print_Area" localSheetId="0">'Utilisation Formulaire'!$A$3:$H$55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U45" i="3" l="1"/>
  <c r="AC98" i="3" l="1"/>
  <c r="Y8" i="3"/>
  <c r="Y10" i="3"/>
  <c r="E42" i="2" l="1"/>
  <c r="E39" i="2"/>
  <c r="Y12" i="3" l="1"/>
  <c r="Y11" i="3"/>
  <c r="C12" i="4" l="1"/>
  <c r="B12" i="4"/>
  <c r="C11" i="4"/>
  <c r="C10" i="4"/>
  <c r="B10" i="4"/>
  <c r="C8" i="4"/>
  <c r="B8" i="4"/>
  <c r="A8" i="4"/>
  <c r="C7" i="4"/>
  <c r="A7" i="4"/>
  <c r="C6" i="4"/>
  <c r="B6" i="4"/>
  <c r="B3" i="4"/>
  <c r="B11" i="4" s="1"/>
  <c r="N104" i="3"/>
  <c r="N103" i="3"/>
  <c r="AC102" i="3"/>
  <c r="Z102" i="3"/>
  <c r="N101" i="3"/>
  <c r="AC100" i="3"/>
  <c r="Z100" i="3"/>
  <c r="Z98" i="3"/>
  <c r="K98" i="3"/>
  <c r="F98" i="3"/>
  <c r="N98" i="3" s="1"/>
  <c r="K96" i="3"/>
  <c r="F96" i="3"/>
  <c r="K94" i="3"/>
  <c r="N92" i="3"/>
  <c r="K91" i="3"/>
  <c r="F91" i="3"/>
  <c r="N91" i="3" s="1"/>
  <c r="V87" i="3"/>
  <c r="AC86" i="3"/>
  <c r="AF86" i="3" s="1"/>
  <c r="K86" i="3"/>
  <c r="Z85" i="3"/>
  <c r="W85" i="3"/>
  <c r="Y83" i="3"/>
  <c r="X83" i="3"/>
  <c r="W83" i="3"/>
  <c r="R83" i="3"/>
  <c r="Y82" i="3"/>
  <c r="X82" i="3"/>
  <c r="W82" i="3"/>
  <c r="R82" i="3"/>
  <c r="Z81" i="3"/>
  <c r="Y81" i="3"/>
  <c r="X81" i="3"/>
  <c r="W81" i="3"/>
  <c r="S81" i="3"/>
  <c r="Y80" i="3"/>
  <c r="X80" i="3"/>
  <c r="W80" i="3"/>
  <c r="AA75" i="3"/>
  <c r="U75" i="3"/>
  <c r="K75" i="3"/>
  <c r="E75" i="3"/>
  <c r="U47" i="3"/>
  <c r="W45" i="3"/>
  <c r="U36" i="3"/>
  <c r="V34" i="3"/>
  <c r="V32" i="3"/>
  <c r="U30" i="3"/>
  <c r="T28" i="3"/>
  <c r="Q14" i="3"/>
  <c r="F1" i="3"/>
  <c r="A1" i="3"/>
  <c r="AF41" i="2"/>
  <c r="V41" i="2"/>
  <c r="L41" i="2"/>
  <c r="B41" i="2"/>
  <c r="AI39" i="2"/>
  <c r="AI42" i="2" s="1"/>
  <c r="Y39" i="2"/>
  <c r="O39" i="2"/>
  <c r="O42" i="2" s="1"/>
  <c r="AF36" i="2"/>
  <c r="V36" i="2"/>
  <c r="L36" i="2"/>
  <c r="B36" i="2"/>
  <c r="S16" i="2"/>
  <c r="S15" i="2"/>
  <c r="AA11" i="2"/>
  <c r="AM76" i="3" l="1"/>
  <c r="N96" i="3"/>
  <c r="B7" i="4"/>
  <c r="A73" i="3"/>
  <c r="Y73" i="3" s="1"/>
  <c r="A70" i="3"/>
  <c r="I70" i="3" s="1"/>
  <c r="A71" i="3"/>
  <c r="G71" i="3" s="1"/>
  <c r="Y42" i="2"/>
  <c r="A72" i="3" s="1"/>
  <c r="AM82" i="3" l="1"/>
  <c r="U71" i="3"/>
  <c r="E71" i="3"/>
  <c r="J71" i="3"/>
  <c r="M73" i="3"/>
  <c r="M70" i="3"/>
  <c r="S70" i="3"/>
  <c r="E70" i="3"/>
  <c r="AB70" i="3"/>
  <c r="AC70" i="3"/>
  <c r="F94" i="3" s="1"/>
  <c r="N94" i="3" s="1"/>
  <c r="U70" i="3"/>
  <c r="J70" i="3"/>
  <c r="G70" i="3"/>
  <c r="K70" i="3"/>
  <c r="L73" i="3"/>
  <c r="AA70" i="3"/>
  <c r="W70" i="3"/>
  <c r="L71" i="3"/>
  <c r="Q71" i="3"/>
  <c r="G73" i="3"/>
  <c r="K71" i="3"/>
  <c r="M71" i="3"/>
  <c r="I71" i="3"/>
  <c r="L70" i="3"/>
  <c r="O70" i="3"/>
  <c r="H70" i="3"/>
  <c r="Y70" i="3"/>
  <c r="U73" i="3"/>
  <c r="S71" i="3"/>
  <c r="O71" i="3"/>
  <c r="O73" i="3"/>
  <c r="J73" i="3"/>
  <c r="AB73" i="3"/>
  <c r="Q73" i="3"/>
  <c r="S73" i="3"/>
  <c r="W73" i="3"/>
  <c r="AC73" i="3"/>
  <c r="I73" i="3"/>
  <c r="K73" i="3"/>
  <c r="H71" i="3"/>
  <c r="AA71" i="3"/>
  <c r="AC71" i="3"/>
  <c r="E73" i="3"/>
  <c r="H73" i="3"/>
  <c r="AA73" i="3"/>
  <c r="Y71" i="3"/>
  <c r="W71" i="3"/>
  <c r="AB71" i="3"/>
  <c r="Q70" i="3"/>
  <c r="Q72" i="3"/>
  <c r="G72" i="3"/>
  <c r="AB72" i="3"/>
  <c r="M72" i="3"/>
  <c r="AA72" i="3"/>
  <c r="L72" i="3"/>
  <c r="AC72" i="3"/>
  <c r="E72" i="3"/>
  <c r="Y72" i="3"/>
  <c r="K72" i="3"/>
  <c r="W72" i="3"/>
  <c r="J72" i="3"/>
  <c r="S72" i="3"/>
  <c r="O72" i="3"/>
  <c r="H72" i="3"/>
  <c r="U72" i="3"/>
  <c r="I72" i="3"/>
  <c r="AM77" i="3" l="1"/>
  <c r="AN83" i="3" s="1"/>
  <c r="AO83" i="3" s="1"/>
  <c r="E86" i="3"/>
  <c r="N86" i="3" s="1"/>
  <c r="N106" i="3" s="1"/>
  <c r="AB85" i="3"/>
  <c r="AC85" i="3" s="1"/>
  <c r="AF85" i="3" s="1"/>
  <c r="E82" i="3"/>
  <c r="E83" i="3"/>
  <c r="E80" i="3"/>
  <c r="K81" i="3"/>
  <c r="K82" i="3"/>
  <c r="E81" i="3"/>
  <c r="K80" i="3"/>
  <c r="AM78" i="3" l="1"/>
  <c r="AN81" i="3" s="1"/>
  <c r="AN82" i="3"/>
  <c r="AO82" i="3" s="1"/>
  <c r="AL81" i="3"/>
  <c r="N83" i="3"/>
  <c r="AN84" i="3" l="1"/>
  <c r="AB83" i="3" s="1"/>
  <c r="AC83" i="3" s="1"/>
  <c r="AF83" i="3" s="1"/>
  <c r="AM81" i="3"/>
  <c r="AM84" i="3" s="1"/>
  <c r="AB82" i="3" s="1"/>
  <c r="AC82" i="3" s="1"/>
  <c r="AF82" i="3" s="1"/>
  <c r="AL84" i="3"/>
  <c r="AB81" i="3" s="1"/>
  <c r="AC81" i="3" s="1"/>
  <c r="AF81" i="3" s="1"/>
  <c r="AF88" i="3" l="1"/>
  <c r="AF90" i="3" s="1"/>
  <c r="AB57" i="3" s="1"/>
  <c r="AO81" i="3"/>
  <c r="AO84" i="3" s="1"/>
  <c r="AH96" i="3" l="1"/>
</calcChain>
</file>

<file path=xl/comments1.xml><?xml version="1.0" encoding="utf-8"?>
<comments xmlns="http://schemas.openxmlformats.org/spreadsheetml/2006/main">
  <authors>
    <author>MERIENNE Brigitte</author>
  </authors>
  <commentList>
    <comment ref="AB15" authorId="0">
      <text>
        <r>
          <rPr>
            <b/>
            <sz val="9"/>
            <color indexed="81"/>
            <rFont val="Tahoma"/>
            <family val="2"/>
          </rPr>
          <t>Cette case doit être impérativement complétée soit par le cumul de tous les km parcourus, soit par le nombre 0 s'il s'agit d'un premier trajet en automobile.</t>
        </r>
        <r>
          <rPr>
            <sz val="9"/>
            <color indexed="81"/>
            <rFont val="Tahoma"/>
            <family val="2"/>
          </rPr>
          <t xml:space="preserve">
</t>
        </r>
      </text>
    </comment>
    <comment ref="E28" authorId="0">
      <text>
        <r>
          <rPr>
            <b/>
            <sz val="9"/>
            <color indexed="81"/>
            <rFont val="Tahoma"/>
            <charset val="1"/>
          </rPr>
          <t>Précisez la commune où vous travaillez habituellement.</t>
        </r>
      </text>
    </comment>
    <comment ref="E47" authorId="0">
      <text>
        <r>
          <rPr>
            <b/>
            <sz val="9"/>
            <color indexed="81"/>
            <rFont val="Tahoma"/>
            <charset val="1"/>
          </rPr>
          <t>Les km sont calculés sur</t>
        </r>
        <r>
          <rPr>
            <b/>
            <sz val="9"/>
            <color indexed="8"/>
            <rFont val="Tahoma"/>
            <family val="2"/>
          </rPr>
          <t xml:space="preserve"> Via michelin, trajet le plus court de ville à ville. Saisir les km aller retour.</t>
        </r>
      </text>
    </comment>
    <comment ref="O47" authorId="0">
      <text>
        <r>
          <rPr>
            <b/>
            <sz val="9"/>
            <color indexed="81"/>
            <rFont val="Tahoma"/>
            <family val="2"/>
          </rPr>
          <t xml:space="preserve">Les km sont calculés sur </t>
        </r>
        <r>
          <rPr>
            <b/>
            <sz val="9"/>
            <color indexed="8"/>
            <rFont val="Tahoma"/>
            <family val="2"/>
          </rPr>
          <t>Via Michelin trajet le plus court de ville à ville. Saisir les km aller retour.</t>
        </r>
      </text>
    </comment>
    <comment ref="Y47" authorId="0">
      <text>
        <r>
          <rPr>
            <b/>
            <sz val="9"/>
            <color indexed="81"/>
            <rFont val="Tahoma"/>
            <family val="2"/>
          </rPr>
          <t>Les km sont calculés s</t>
        </r>
        <r>
          <rPr>
            <b/>
            <sz val="9"/>
            <color indexed="8"/>
            <rFont val="Tahoma"/>
            <family val="2"/>
          </rPr>
          <t>ur Via micheli, trajet le plus court de ville à ville. Saisir les km aller retour.</t>
        </r>
      </text>
    </comment>
    <comment ref="AI47" authorId="0">
      <text>
        <r>
          <rPr>
            <b/>
            <sz val="9"/>
            <color indexed="81"/>
            <rFont val="Tahoma"/>
            <family val="2"/>
          </rPr>
          <t xml:space="preserve">Les km sont calculés sur </t>
        </r>
        <r>
          <rPr>
            <b/>
            <sz val="9"/>
            <color indexed="8"/>
            <rFont val="Tahoma"/>
            <family val="2"/>
          </rPr>
          <t>Via Michelin trajet le plus court de ville à ville. Saisir les km aller retour.</t>
        </r>
      </text>
    </comment>
  </commentList>
</comments>
</file>

<file path=xl/sharedStrings.xml><?xml version="1.0" encoding="utf-8"?>
<sst xmlns="http://schemas.openxmlformats.org/spreadsheetml/2006/main" count="342" uniqueCount="236">
  <si>
    <t>État de frais de déplacement V3</t>
  </si>
  <si>
    <t>UTILISATION DU FORMULAIRE DE SAISIE</t>
  </si>
  <si>
    <r>
      <rPr>
        <sz val="10"/>
        <rFont val="Arial"/>
        <family val="2"/>
      </rPr>
      <t>Dans la feuille "</t>
    </r>
    <r>
      <rPr>
        <b/>
        <sz val="10"/>
        <rFont val="Arial"/>
        <family val="2"/>
      </rPr>
      <t>Formulaire de Saisie</t>
    </r>
    <r>
      <rPr>
        <sz val="10"/>
        <rFont val="Arial"/>
        <family val="2"/>
      </rPr>
      <t>", vous devez renseigner le formulaire. Celui-ci remplira automatiquement l'état de frais de déplacement.</t>
    </r>
  </si>
  <si>
    <r>
      <rPr>
        <sz val="10"/>
        <rFont val="Arial"/>
        <family val="2"/>
      </rPr>
      <t xml:space="preserve">Pour vous déplacer dans les différents champs de ce formulaire, vous pouvez utiliser la </t>
    </r>
    <r>
      <rPr>
        <b/>
        <sz val="10"/>
        <rFont val="Arial"/>
        <family val="2"/>
      </rPr>
      <t>SOURIS,</t>
    </r>
    <r>
      <rPr>
        <sz val="10"/>
        <rFont val="Arial"/>
        <family val="2"/>
      </rPr>
      <t xml:space="preserve"> la touche </t>
    </r>
    <r>
      <rPr>
        <b/>
        <sz val="10"/>
        <rFont val="Arial"/>
        <family val="2"/>
      </rPr>
      <t xml:space="preserve">ENTRÉE, </t>
    </r>
    <r>
      <rPr>
        <sz val="10"/>
        <rFont val="Arial"/>
        <family val="2"/>
      </rPr>
      <t xml:space="preserve">la touche de </t>
    </r>
    <r>
      <rPr>
        <b/>
        <sz val="10"/>
        <rFont val="Arial"/>
        <family val="2"/>
      </rPr>
      <t>TABULATION</t>
    </r>
    <r>
      <rPr>
        <sz val="10"/>
        <rFont val="Arial"/>
        <family val="2"/>
      </rPr>
      <t xml:space="preserve"> ou </t>
    </r>
    <r>
      <rPr>
        <b/>
        <sz val="10"/>
        <rFont val="Arial"/>
        <family val="2"/>
      </rPr>
      <t>LES FLÈCHES DE DIRECTION</t>
    </r>
    <r>
      <rPr>
        <sz val="10"/>
        <rFont val="Arial"/>
        <family val="2"/>
      </rPr>
      <t>.</t>
    </r>
  </si>
  <si>
    <t>Vous avez 4 parties à renseigner :</t>
  </si>
  <si>
    <t>- Vos informations personnelles (nom, adresse…).</t>
  </si>
  <si>
    <t>- Votre véhicule (si vous y êtes autorisé(e)).</t>
  </si>
  <si>
    <t>- Vos déplacements (4 maximum).</t>
  </si>
  <si>
    <t>- Votre commentaire, si besoin.</t>
  </si>
  <si>
    <t>Vous trouverez dans chaque champ du formulaire une bulle d'aide pour vous aider à renseigner celui-ci.</t>
  </si>
  <si>
    <t>Certains champs doivent impérativement être renseignés afin de générer l'état.</t>
  </si>
  <si>
    <r>
      <rPr>
        <sz val="10"/>
        <rFont val="Arial"/>
        <family val="2"/>
      </rPr>
      <t>Une fois les différents champs renseignés, passez dans la feuille "</t>
    </r>
    <r>
      <rPr>
        <b/>
        <sz val="10"/>
        <rFont val="Arial"/>
        <family val="2"/>
      </rPr>
      <t>Etat Frais Dépl</t>
    </r>
    <r>
      <rPr>
        <sz val="10"/>
        <rFont val="Arial"/>
        <family val="2"/>
      </rPr>
      <t>"</t>
    </r>
  </si>
  <si>
    <t>Vérifiez bien toutes les informations avant d'imprimer l'état.</t>
  </si>
  <si>
    <t>Si des déplacements ne s'affichent pas sur l'état, vérifiez les champs obligatoires dans la feuille "Formulaire de Saisie".</t>
  </si>
  <si>
    <t>REMARQUE IMPORTANTE</t>
  </si>
  <si>
    <t>L'état de frais doit être correctement renseigné par l'intéressé(e), signé et accompagné des pièces justificatives nécessaires.</t>
  </si>
  <si>
    <t>Tout état incomplet ou non visé ne peut être traité. Il sera retourné à l'intéressé(e), pour compléments.</t>
  </si>
  <si>
    <t>État individuel de frais de déplacement</t>
  </si>
  <si>
    <t>v1</t>
  </si>
  <si>
    <t>SAISIE CNFPT</t>
  </si>
  <si>
    <t>Votre Nom :</t>
  </si>
  <si>
    <r>
      <rPr>
        <sz val="8"/>
        <rFont val="Arial"/>
        <family val="2"/>
      </rPr>
      <t xml:space="preserve"> </t>
    </r>
    <r>
      <rPr>
        <i/>
        <u/>
        <sz val="8"/>
        <rFont val="Arial"/>
        <family val="2"/>
      </rPr>
      <t>Conformément à l'ordre de mission, vous êtes autorisé(e) à utiliser votre</t>
    </r>
  </si>
  <si>
    <t>Votre Prénom :</t>
  </si>
  <si>
    <r>
      <rPr>
        <sz val="8"/>
        <rFont val="Arial"/>
        <family val="2"/>
      </rPr>
      <t xml:space="preserve"> </t>
    </r>
    <r>
      <rPr>
        <i/>
        <u/>
        <sz val="8"/>
        <rFont val="Arial"/>
        <family val="2"/>
      </rPr>
      <t>véhicule personnel.</t>
    </r>
  </si>
  <si>
    <t>Type :</t>
  </si>
  <si>
    <t>Votre Adresse Personnelle</t>
  </si>
  <si>
    <t>Ad 1 :</t>
  </si>
  <si>
    <t>Ad 2 :</t>
  </si>
  <si>
    <t>Automobile - Nbre de km déjà parcourus</t>
  </si>
  <si>
    <t>CP :</t>
  </si>
  <si>
    <t>Commentaire :</t>
  </si>
  <si>
    <t>Ville :</t>
  </si>
  <si>
    <t>Vous êtes fonctionnaire</t>
  </si>
  <si>
    <t>Grade :</t>
  </si>
  <si>
    <t>Rés. Admin.</t>
  </si>
  <si>
    <t>Déplacement 1</t>
  </si>
  <si>
    <t>Déplacement 2</t>
  </si>
  <si>
    <t>Déplacement 3</t>
  </si>
  <si>
    <t>Déplacement 4</t>
  </si>
  <si>
    <t>Motif du déplacement</t>
  </si>
  <si>
    <t>Lieu du déplacement</t>
  </si>
  <si>
    <t>Lieu Départ Aller</t>
  </si>
  <si>
    <t>Heure départ</t>
  </si>
  <si>
    <t>Lieu Arrivée Aller</t>
  </si>
  <si>
    <t>Heure arrivée</t>
  </si>
  <si>
    <t>Lieu Départ Retour</t>
  </si>
  <si>
    <t>Lieu Arrivée Retour</t>
  </si>
  <si>
    <t>Nbre de km</t>
  </si>
  <si>
    <t>Péage</t>
  </si>
  <si>
    <t>Stationnement</t>
  </si>
  <si>
    <t>Chemin de fer</t>
  </si>
  <si>
    <t>Transp. Urbains</t>
  </si>
  <si>
    <t>Bateau ou avion</t>
  </si>
  <si>
    <t>Taxi ou VTC</t>
  </si>
  <si>
    <t>Covoiturage</t>
  </si>
  <si>
    <t>Repas à indemniser</t>
  </si>
  <si>
    <t>Repas offerts midi</t>
  </si>
  <si>
    <t>Repas offerts soir</t>
  </si>
  <si>
    <t>Nuitées à indemniser</t>
  </si>
  <si>
    <t>Lieu nuitées</t>
  </si>
  <si>
    <t>Nuitées offertes</t>
  </si>
  <si>
    <t>ÉTAT DE FRAIS DE DÉPLACEMENT - NOTICE EXPLICATIVE</t>
  </si>
  <si>
    <t>Modalités de prise en charge - Pièces à fournir</t>
  </si>
  <si>
    <t>Pièce n° :</t>
  </si>
  <si>
    <t>NB : un agent est considéré en mission s'il se déplace hors de sa résidence administrative et familiale</t>
  </si>
  <si>
    <t>Dossier suivi par :</t>
  </si>
  <si>
    <t>CEX  :</t>
  </si>
  <si>
    <t>EN MATIERE DE TRANSPORT</t>
  </si>
  <si>
    <t>En cas d'évènement fortuit notamment ultérieur, cette situation devra être justifiée et attestée à l'appui du présent état de frais.</t>
  </si>
  <si>
    <t>Utilisation des transports en commun</t>
  </si>
  <si>
    <t xml:space="preserve">Elle constitue la règle. </t>
  </si>
  <si>
    <t>- SNCF : 2ème classe</t>
  </si>
  <si>
    <t>JUSTIFICATIFS DE PAIEMENT A FOURNIR</t>
  </si>
  <si>
    <t>- Avion : classe économique</t>
  </si>
  <si>
    <t>Deux possibilités sont offertes :</t>
  </si>
  <si>
    <r>
      <rPr>
        <sz val="10"/>
        <rFont val="Wingdings"/>
        <charset val="2"/>
      </rPr>
      <t></t>
    </r>
    <r>
      <rPr>
        <sz val="10"/>
        <rFont val="Arial"/>
        <family val="2"/>
      </rPr>
      <t xml:space="preserve"> SNCF</t>
    </r>
  </si>
  <si>
    <r>
      <rPr>
        <sz val="10"/>
        <rFont val="Wingdings"/>
        <charset val="2"/>
      </rPr>
      <t>è</t>
    </r>
    <r>
      <rPr>
        <sz val="10"/>
        <rFont val="Arial"/>
        <family val="2"/>
      </rPr>
      <t xml:space="preserve"> titre de transport, notamment</t>
    </r>
  </si>
  <si>
    <t>Décret n° 2006 - 781 du 03 juillet 2006 modifié par décret 2019-139 du 26 février 2019</t>
  </si>
  <si>
    <t>- le remboursement sur la base des frais réellement exposés</t>
  </si>
  <si>
    <r>
      <rPr>
        <sz val="10"/>
        <rFont val="Wingdings"/>
        <charset val="2"/>
      </rPr>
      <t></t>
    </r>
    <r>
      <rPr>
        <sz val="10"/>
        <rFont val="Arial"/>
        <family val="2"/>
      </rPr>
      <t xml:space="preserve"> Avion</t>
    </r>
  </si>
  <si>
    <r>
      <rPr>
        <sz val="10"/>
        <rFont val="Wingdings"/>
        <charset val="2"/>
      </rPr>
      <t>è</t>
    </r>
    <r>
      <rPr>
        <sz val="10"/>
        <rFont val="Arial"/>
        <family val="2"/>
      </rPr>
      <t xml:space="preserve"> titre de transport, carte</t>
    </r>
  </si>
  <si>
    <t>Note interne en vigueur</t>
  </si>
  <si>
    <t>- l'achat direct des titres de transport par le CNFPT auprès des titulaires de marchés pour les agents permanents, et selon lescas, pour les intervenants.</t>
  </si>
  <si>
    <t>d'embarquement et facture</t>
  </si>
  <si>
    <r>
      <rPr>
        <sz val="10"/>
        <rFont val="Wingdings"/>
        <charset val="2"/>
      </rPr>
      <t></t>
    </r>
    <r>
      <rPr>
        <sz val="10"/>
        <rFont val="Arial"/>
        <family val="2"/>
      </rPr>
      <t xml:space="preserve"> Transport  public urbain</t>
    </r>
  </si>
  <si>
    <r>
      <rPr>
        <sz val="10"/>
        <rFont val="Wingdings"/>
        <charset val="2"/>
      </rPr>
      <t>è</t>
    </r>
    <r>
      <rPr>
        <sz val="10"/>
        <rFont val="Arial"/>
        <family val="2"/>
      </rPr>
      <t xml:space="preserve"> titre de transport, facture, reçu…</t>
    </r>
  </si>
  <si>
    <r>
      <rPr>
        <sz val="10"/>
        <rFont val="Wingdings"/>
        <charset val="2"/>
      </rPr>
      <t></t>
    </r>
    <r>
      <rPr>
        <sz val="10"/>
        <rFont val="Arial"/>
        <family val="2"/>
      </rPr>
      <t xml:space="preserve"> Parking ou péage</t>
    </r>
  </si>
  <si>
    <t>Est en mission et peut donc bénéficier d'une prise en charge de ses frais de déplacement en application du décret sus visé toute personne appelée à se déplacer hors de sa résidence administrative et hors de sa résidence familiale, munie d'un ordre de mission délivré par l'ordonnateur.</t>
  </si>
  <si>
    <r>
      <rPr>
        <sz val="10"/>
        <rFont val="Wingdings"/>
        <charset val="2"/>
      </rPr>
      <t></t>
    </r>
    <r>
      <rPr>
        <sz val="10"/>
        <rFont val="Arial"/>
        <family val="2"/>
      </rPr>
      <t xml:space="preserve"> Taxi, VTC</t>
    </r>
  </si>
  <si>
    <r>
      <rPr>
        <sz val="10"/>
        <rFont val="Wingdings"/>
        <charset val="2"/>
      </rPr>
      <t>è</t>
    </r>
    <r>
      <rPr>
        <sz val="10"/>
        <rFont val="Arial"/>
        <family val="2"/>
      </rPr>
      <t xml:space="preserve"> facture</t>
    </r>
  </si>
  <si>
    <t>Utilisation du véhicule personnel</t>
  </si>
  <si>
    <r>
      <rPr>
        <sz val="10"/>
        <rFont val="Wingdings"/>
        <charset val="2"/>
      </rPr>
      <t></t>
    </r>
    <r>
      <rPr>
        <sz val="10"/>
        <rFont val="Arial"/>
        <family val="2"/>
      </rPr>
      <t xml:space="preserve"> Covoiturage</t>
    </r>
  </si>
  <si>
    <r>
      <rPr>
        <sz val="10"/>
        <rFont val="Wingdings"/>
        <charset val="2"/>
      </rPr>
      <t>è</t>
    </r>
    <r>
      <rPr>
        <sz val="10"/>
        <rFont val="Arial"/>
        <family val="2"/>
      </rPr>
      <t xml:space="preserve"> attestation de débit délivrée</t>
    </r>
  </si>
  <si>
    <r>
      <rPr>
        <sz val="10"/>
        <rFont val="Arial"/>
        <family val="2"/>
      </rPr>
      <t xml:space="preserve">Elle doit rester </t>
    </r>
    <r>
      <rPr>
        <u/>
        <sz val="10"/>
        <rFont val="Arial"/>
        <family val="2"/>
      </rPr>
      <t>exceptionnelle</t>
    </r>
    <r>
      <rPr>
        <sz val="10"/>
        <rFont val="Arial"/>
        <family val="2"/>
      </rPr>
      <t xml:space="preserve"> et est soumise à une </t>
    </r>
    <r>
      <rPr>
        <u/>
        <sz val="10"/>
        <rFont val="Arial"/>
        <family val="2"/>
      </rPr>
      <t>autorisation préalable</t>
    </r>
    <r>
      <rPr>
        <sz val="10"/>
        <rFont val="Arial"/>
        <family val="2"/>
      </rPr>
      <t xml:space="preserve"> de l'ordonnateur (figurant surl'ordre de mission), la personne concernée devant par ailleurs satisfaire aux conditions prévues par le décret n° 2006-781 du 03/07/06 (art. 10) en matière d'assurances.</t>
    </r>
  </si>
  <si>
    <t>par le site de covoiturage</t>
  </si>
  <si>
    <r>
      <rPr>
        <sz val="10"/>
        <rFont val="Wingdings"/>
        <charset val="2"/>
      </rPr>
      <t></t>
    </r>
    <r>
      <rPr>
        <sz val="10"/>
        <rFont val="Arial"/>
        <family val="2"/>
      </rPr>
      <t xml:space="preserve"> Utilisation d'un véhicule personnel</t>
    </r>
  </si>
  <si>
    <r>
      <rPr>
        <sz val="10"/>
        <rFont val="Wingdings"/>
        <charset val="2"/>
      </rPr>
      <t>è</t>
    </r>
    <r>
      <rPr>
        <sz val="10"/>
        <rFont val="Arial"/>
        <family val="2"/>
      </rPr>
      <t xml:space="preserve"> demande d'autorisation préalable visée par</t>
    </r>
  </si>
  <si>
    <t>l'ordonnateur (voir ordre de mission)</t>
  </si>
  <si>
    <r>
      <rPr>
        <sz val="10"/>
        <rFont val="Wingdings"/>
        <charset val="2"/>
      </rPr>
      <t>è</t>
    </r>
    <r>
      <rPr>
        <sz val="10"/>
        <rFont val="Arial"/>
        <family val="2"/>
      </rPr>
      <t xml:space="preserve"> photocopie de la carte grise du véhicule utilisé</t>
    </r>
  </si>
  <si>
    <t>Engagés par :</t>
  </si>
  <si>
    <t>L'autorisation n'est délivrée que si cette solution induit une économie ou un gain de temps appréciable ou si elle répond àune absence de moyens de transports en commun ou à une obligation de transporter du matériel  précieux, lourd ou encombrant, ou avant 7 h. etaprès 21 h., ou en cas de transport de plusieurs personnes dans un même véhicule, ou handicap, ou cas de force majeure dûment justifié.</t>
  </si>
  <si>
    <t>En matière de repas et d'hébergement :</t>
  </si>
  <si>
    <t>Au cours du mois :</t>
  </si>
  <si>
    <t>L'indemnité forfaitaire de repas est due :</t>
  </si>
  <si>
    <t>- pour le déjeuner, entre 11h et 14 h, lorsque l'intéressé est en mission pendant la totalité de la période concernée</t>
  </si>
  <si>
    <t>Grade (et / ou fonctions) :</t>
  </si>
  <si>
    <t>- pour le dîner,entre 19 et 21 h, lorsque l'intéressé est en mission pendant la totalité de la période concernée.</t>
  </si>
  <si>
    <t>Résidence administrative :</t>
  </si>
  <si>
    <t>Frais de stationnement</t>
  </si>
  <si>
    <t>Résidence familiale :</t>
  </si>
  <si>
    <t>Ils sont susceptibles d'être pris en charge sur autorisation préalable du signataire de l'ordre de mission notamment lorsque les frais occasionnés sont inférieurs à ceux qui auraient été pris en charge dans le cadre d'une autre modalité, et en particulierle recours à un taxi.</t>
  </si>
  <si>
    <t>Important</t>
  </si>
  <si>
    <r>
      <rPr>
        <b/>
        <sz val="10"/>
        <rFont val="Arial"/>
        <family val="2"/>
      </rPr>
      <t>La prise en charge forfaitaire de la nuitée</t>
    </r>
    <r>
      <rPr>
        <sz val="10"/>
        <rFont val="Arial"/>
        <family val="2"/>
      </rPr>
      <t xml:space="preserve"> est dûe lorsque l'intéressé est en mission pendant la période comprise entre 0h et 5h.Les repas ou les nuitées offerts par l'autorité invitante doivent faire l'objet d'une déclaration car ils n'ouvrent, évidemment, pas de droità indemnisation.</t>
    </r>
  </si>
  <si>
    <t>Véhicules personnels</t>
  </si>
  <si>
    <t>Automobile</t>
  </si>
  <si>
    <t>Moto ou autres 2 roues</t>
  </si>
  <si>
    <t>joindre la photocopie 
de la carte grise du véhicule utilisé</t>
  </si>
  <si>
    <t>Frais de taxi ou de véhicule de tourisme avec chauffeur</t>
  </si>
  <si>
    <t>La règle est l'utilisation des réseaux de transports en commun (autocars, navette, métropolitain, etc.). Le recours au taxi  ou au VTC ne peut être envisagé que sur de courtes distances et :</t>
  </si>
  <si>
    <r>
      <rPr>
        <b/>
        <i/>
        <sz val="9"/>
        <rFont val="Arial"/>
        <family val="2"/>
      </rPr>
      <t>Agent reconnu en qualité de travailleur handicapé et ensituation de mobilité réduite</t>
    </r>
    <r>
      <rPr>
        <sz val="9"/>
        <rFont val="Arial"/>
        <family val="2"/>
      </rPr>
      <t xml:space="preserve"> : justificatif RQTH en cours de de validité d'au moins 80 % et carte de mobilité avec mentioninvalidité ou carte invalidité en cours de validité.</t>
    </r>
  </si>
  <si>
    <t>Puissance fiscale du véhicule (cylindrée)</t>
  </si>
  <si>
    <t>Nbre de km déjà parcourus depuis le début de l'année civile pour les besoins du service (pour les intervenants toutes structures confondues).</t>
  </si>
  <si>
    <t>- avant 7 heures et après 21 heures,</t>
  </si>
  <si>
    <t>- transport de matériel ou des documents lourds, encombrants ou précieux (poids, volume et nature à détailler),</t>
  </si>
  <si>
    <t>- handicap permanent ou passager.</t>
  </si>
  <si>
    <t>- en cas d'absence de transport en commun</t>
  </si>
  <si>
    <t>Les justificatifs peuvent être fournis de façon dématérialisée,que la dématérialisation soit native ou duplicative.Ils doivent correspondre au trajet effectué pour le comptedu CNFPT. En cas de perte de tout justificatif de paiement,aucun remboursement ne pourra intervenir.</t>
  </si>
  <si>
    <t>km</t>
  </si>
  <si>
    <t>- en cas de force majeure dûment justifiée</t>
  </si>
  <si>
    <t>L'utilisation du taxi doit être autorisée par l'ordonnateur sur l'ordre de mission, après visa du responsable hiérarchique et avant le départ en mission.</t>
  </si>
  <si>
    <t>Montant des frais de déplacement de mission</t>
  </si>
  <si>
    <t>L'état de frais doit être correctement renseigné par l'intéressé(e), signé et accompagné des justificatifs de paiement nécessaires. Tout état incomplet ou non visé ne peut être traité. Il sera retourné à l'intéressé(e), pour compléments.</t>
  </si>
  <si>
    <r>
      <rPr>
        <b/>
        <sz val="11"/>
        <rFont val="Arial"/>
        <family val="2"/>
      </rPr>
      <t>C</t>
    </r>
    <r>
      <rPr>
        <b/>
        <sz val="8"/>
        <rFont val="Arial"/>
        <family val="2"/>
      </rPr>
      <t>ENTRE</t>
    </r>
    <r>
      <rPr>
        <b/>
        <sz val="11"/>
        <rFont val="Arial"/>
        <family val="2"/>
      </rPr>
      <t xml:space="preserve"> N</t>
    </r>
    <r>
      <rPr>
        <b/>
        <sz val="8"/>
        <rFont val="Arial"/>
        <family val="2"/>
      </rPr>
      <t>ATIONAL DE LA</t>
    </r>
    <r>
      <rPr>
        <b/>
        <sz val="11"/>
        <rFont val="Arial"/>
        <family val="2"/>
      </rPr>
      <t xml:space="preserve"> F</t>
    </r>
    <r>
      <rPr>
        <b/>
        <sz val="8"/>
        <rFont val="Arial"/>
        <family val="2"/>
      </rPr>
      <t>ONCTION</t>
    </r>
    <r>
      <rPr>
        <b/>
        <sz val="11"/>
        <rFont val="Arial"/>
        <family val="2"/>
      </rPr>
      <t xml:space="preserve"> P</t>
    </r>
    <r>
      <rPr>
        <b/>
        <sz val="8"/>
        <rFont val="Arial"/>
        <family val="2"/>
      </rPr>
      <t>UBLIQUE</t>
    </r>
    <r>
      <rPr>
        <b/>
        <sz val="11"/>
        <rFont val="Arial"/>
        <family val="2"/>
      </rPr>
      <t xml:space="preserve"> T</t>
    </r>
    <r>
      <rPr>
        <b/>
        <sz val="8"/>
        <rFont val="Arial"/>
        <family val="2"/>
      </rPr>
      <t>ERRITORIALE</t>
    </r>
  </si>
  <si>
    <r>
      <rPr>
        <b/>
        <sz val="11"/>
        <rFont val="Arial"/>
        <family val="2"/>
      </rPr>
      <t>C</t>
    </r>
    <r>
      <rPr>
        <b/>
        <sz val="8"/>
        <rFont val="Arial"/>
        <family val="2"/>
      </rPr>
      <t>ENTRE</t>
    </r>
    <r>
      <rPr>
        <b/>
        <sz val="11"/>
        <rFont val="Arial"/>
        <family val="2"/>
      </rPr>
      <t xml:space="preserve"> N</t>
    </r>
    <r>
      <rPr>
        <b/>
        <sz val="8"/>
        <rFont val="Arial"/>
        <family val="2"/>
      </rPr>
      <t>ATIONAL</t>
    </r>
    <r>
      <rPr>
        <b/>
        <sz val="11"/>
        <rFont val="Arial"/>
        <family val="2"/>
      </rPr>
      <t xml:space="preserve"> </t>
    </r>
    <r>
      <rPr>
        <b/>
        <sz val="8"/>
        <rFont val="Arial"/>
        <family val="2"/>
      </rPr>
      <t>DE LA</t>
    </r>
    <r>
      <rPr>
        <b/>
        <sz val="11"/>
        <rFont val="Arial"/>
        <family val="2"/>
      </rPr>
      <t xml:space="preserve"> F</t>
    </r>
    <r>
      <rPr>
        <b/>
        <sz val="8"/>
        <rFont val="Arial"/>
        <family val="2"/>
      </rPr>
      <t>ONCTION</t>
    </r>
    <r>
      <rPr>
        <b/>
        <sz val="11"/>
        <rFont val="Arial"/>
        <family val="2"/>
      </rPr>
      <t xml:space="preserve"> P</t>
    </r>
    <r>
      <rPr>
        <b/>
        <sz val="8"/>
        <rFont val="Arial"/>
        <family val="2"/>
      </rPr>
      <t>UBLIQUE</t>
    </r>
    <r>
      <rPr>
        <b/>
        <sz val="11"/>
        <rFont val="Arial"/>
        <family val="2"/>
      </rPr>
      <t xml:space="preserve"> T</t>
    </r>
    <r>
      <rPr>
        <b/>
        <sz val="8"/>
        <rFont val="Arial"/>
        <family val="2"/>
      </rPr>
      <t>ERRITORIALE</t>
    </r>
  </si>
  <si>
    <t>MOTIFS DES DEPLACEMENTS / Intitulé de la mission</t>
  </si>
  <si>
    <t>ITINÉRAIRE
(indiquer les points d'arrêt)</t>
  </si>
  <si>
    <t>Date</t>
  </si>
  <si>
    <t>Heure</t>
  </si>
  <si>
    <t>PÉAGE</t>
  </si>
  <si>
    <t>STATION-NEMENT</t>
  </si>
  <si>
    <t>FRAIS RÉELS DE TRANSPORT</t>
  </si>
  <si>
    <t>VÉHICULE PERSONNEL</t>
  </si>
  <si>
    <t>Nombre de repas</t>
  </si>
  <si>
    <t>Nombre de nuitées</t>
  </si>
  <si>
    <t>OUTRE MER ou étranger</t>
  </si>
  <si>
    <t>Départ résidence</t>
  </si>
  <si>
    <t>Arrivée lieu de mission</t>
  </si>
  <si>
    <t>Départ lieu de mission</t>
  </si>
  <si>
    <t>Arrivée résidence</t>
  </si>
  <si>
    <t>Transport en commun urbain</t>
  </si>
  <si>
    <t>Taxi 
ou VTC</t>
  </si>
  <si>
    <t>Frais covoiturage</t>
  </si>
  <si>
    <t>Nombre de km parcourus</t>
  </si>
  <si>
    <t>Commentaires :</t>
  </si>
  <si>
    <t>Repas de midi offert(s) :</t>
  </si>
  <si>
    <t xml:space="preserve">Repas du soir offert(s) : </t>
  </si>
  <si>
    <t xml:space="preserve">Nuitée(s) offerte(s) : </t>
  </si>
  <si>
    <t>RÉCAPITULATIF</t>
  </si>
  <si>
    <t>FRAIS DE TRANSPORT</t>
  </si>
  <si>
    <t>INDEMNITÉS KILOMÉTRIQUES :</t>
  </si>
  <si>
    <t>Chemin de fer :</t>
  </si>
  <si>
    <t>Taxi ou voiture de louage ou VTC :</t>
  </si>
  <si>
    <t>Indemnités kilométriques par cylindrée</t>
  </si>
  <si>
    <t>KM</t>
  </si>
  <si>
    <t>Transport en commun urbain :</t>
  </si>
  <si>
    <t>Péage :</t>
  </si>
  <si>
    <t>Automobile :</t>
  </si>
  <si>
    <t>=</t>
  </si>
  <si>
    <t>Avion ou Bateau :</t>
  </si>
  <si>
    <t>Stationnement :</t>
  </si>
  <si>
    <t>Covoiturage :</t>
  </si>
  <si>
    <t>TOTAL (A)</t>
  </si>
  <si>
    <t>FRAIS DE MISSION</t>
  </si>
  <si>
    <t>Moto (cylindrée ≥ à 125 cm³)</t>
  </si>
  <si>
    <t>Repas</t>
  </si>
  <si>
    <t>Nombre</t>
  </si>
  <si>
    <t>au taux de remboursement de :</t>
  </si>
  <si>
    <t>(cylindrée à préciser) :</t>
  </si>
  <si>
    <t>TOTAL (C)</t>
  </si>
  <si>
    <t>NUITÉES</t>
  </si>
  <si>
    <t>Pensez à reporter votre nombre de nuitées sur la ligne adéquate</t>
  </si>
  <si>
    <t>TOTAL GÉNÉRAL (TOTAL A + TOTAL B + TOTAL C)</t>
  </si>
  <si>
    <t>Indemnité de base</t>
  </si>
  <si>
    <t xml:space="preserve">Nombre : </t>
  </si>
  <si>
    <t>égal au taux de remboursement :</t>
  </si>
  <si>
    <t>Indemnité pour les communes de 200,000 habitants et plus et les communes de la métropole du Grand Paris</t>
  </si>
  <si>
    <t>RECONNU EXACT</t>
  </si>
  <si>
    <t>Indemnité pour la commune de Paris</t>
  </si>
  <si>
    <t>Indemnité pour les personnes reconnues en qualité de travailleurs handicapés et en situation de mobilité réduite</t>
  </si>
  <si>
    <t>J'atteste sur l'honneur l'exactitude de ma déclaration.</t>
  </si>
  <si>
    <t xml:space="preserve"> </t>
  </si>
  <si>
    <t>Signature de l'intéressé(e)</t>
  </si>
  <si>
    <t>MEMBRES DES INSTANCES DÉLIBÉRANTES ET CONSULTATIVES</t>
  </si>
  <si>
    <t>Nombre :</t>
  </si>
  <si>
    <t>Nuitées :</t>
  </si>
  <si>
    <t>OUTRE MER</t>
  </si>
  <si>
    <t>Signature :</t>
  </si>
  <si>
    <t>ÉTRANGER</t>
  </si>
  <si>
    <t>Repas :</t>
  </si>
  <si>
    <t>TOTAL (B)</t>
  </si>
  <si>
    <t>Taux km Automobile</t>
  </si>
  <si>
    <t>&lt;=</t>
  </si>
  <si>
    <t>≤</t>
  </si>
  <si>
    <t>≥</t>
  </si>
  <si>
    <t>entre</t>
  </si>
  <si>
    <t>&gt;=</t>
  </si>
  <si>
    <t>Taux km Moto</t>
  </si>
  <si>
    <t>Taux repas</t>
  </si>
  <si>
    <t>Taux nuitée</t>
  </si>
  <si>
    <t>Lieu Nuitées</t>
  </si>
  <si>
    <t>Renboursement Nuitée</t>
  </si>
  <si>
    <t>&gt;200 000 habitants et Grand Paris</t>
  </si>
  <si>
    <t>&lt;200 000 habitants</t>
  </si>
  <si>
    <t>Paris</t>
  </si>
  <si>
    <t>Travailleurs handicapés</t>
  </si>
  <si>
    <t>Imprimez et signez l'état. Joignez-y les pièces justifiant les dépenses.</t>
  </si>
  <si>
    <t>Renvoyez le tout au CNFPT par courrier.</t>
  </si>
  <si>
    <r>
      <t></t>
    </r>
    <r>
      <rPr>
        <sz val="10"/>
        <rFont val="Arial"/>
        <family val="2"/>
      </rPr>
      <t xml:space="preserve"> Hébergement</t>
    </r>
  </si>
  <si>
    <r>
      <t>è</t>
    </r>
    <r>
      <rPr>
        <sz val="10"/>
        <rFont val="Arial"/>
        <family val="2"/>
      </rPr>
      <t xml:space="preserve"> facture nominative acquittée</t>
    </r>
  </si>
  <si>
    <r>
      <t>è</t>
    </r>
    <r>
      <rPr>
        <sz val="10"/>
        <rFont val="Arial"/>
        <family val="2"/>
      </rPr>
      <t xml:space="preserve"> </t>
    </r>
    <r>
      <rPr>
        <sz val="9"/>
        <rFont val="Arial"/>
        <family val="2"/>
      </rPr>
      <t>ticket ou facture nominative acquittée</t>
    </r>
  </si>
  <si>
    <t>Courriel :</t>
  </si>
  <si>
    <t>Téléphone :</t>
  </si>
  <si>
    <t>COURRIEL :</t>
  </si>
  <si>
    <t>TELEPHONE :</t>
  </si>
  <si>
    <t>&lt;= 2 000</t>
  </si>
  <si>
    <t>&gt; 2 000 et &lt;= 10 000</t>
  </si>
  <si>
    <t>&gt; 10 000</t>
  </si>
  <si>
    <t>&lt;= 10 000</t>
  </si>
  <si>
    <t>Nbre de km déjà parcourus</t>
  </si>
  <si>
    <t>Limite 1</t>
  </si>
  <si>
    <t>Limite 2</t>
  </si>
  <si>
    <t>NB km déjà par + parcourrus</t>
  </si>
  <si>
    <t>Nbre de km parcourrus</t>
  </si>
  <si>
    <t>CODE ACTION :</t>
  </si>
  <si>
    <t>Code action de formation</t>
  </si>
  <si>
    <t>maj 01/10/20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</si>
</sst>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64" formatCode="\ * #,##0.00&quot; € &quot;;\-* #,##0.00&quot; € &quot;;\ * \-#&quot; € &quot;;\ @\ "/>
    <numFmt numFmtId="165" formatCode="00000"/>
    <numFmt numFmtId="166" formatCode="#"/>
    <numFmt numFmtId="167" formatCode="dd/mm/yyyy;&quot;&quot;;#"/>
    <numFmt numFmtId="168" formatCode="#,##0&quot; Km&quot;"/>
    <numFmt numFmtId="169" formatCode="#,##0.00&quot; €&quot;;\-#,##0.00&quot; €&quot;"/>
    <numFmt numFmtId="170" formatCode="00;&quot;&quot;;#"/>
    <numFmt numFmtId="171" formatCode="#,##0.00&quot; €&quot;;&quot;&quot;;#"/>
    <numFmt numFmtId="172" formatCode="dd/mm/yy;&quot;&quot;;#"/>
    <numFmt numFmtId="173" formatCode="hh:mm;&quot;&quot;;#"/>
    <numFmt numFmtId="174" formatCode="#,##0;&quot;&quot;;#"/>
    <numFmt numFmtId="175" formatCode="#,###"/>
    <numFmt numFmtId="176" formatCode="General;&quot;&quot;;#"/>
    <numFmt numFmtId="177" formatCode="0.00&quot; €&quot;"/>
    <numFmt numFmtId="178" formatCode="#,##0.00&quot; €&quot;"/>
    <numFmt numFmtId="179" formatCode="\ * #,##0.00\ [$€-40C]\ ;\-* #,##0.00\ [$€-40C]\ ;\ * \-#\ [$€-40C]\ ;\ @\ "/>
    <numFmt numFmtId="180" formatCode="d\ mmmm\ yyyy;@"/>
  </numFmts>
  <fonts count="60" x14ac:knownFonts="1">
    <font>
      <sz val="10"/>
      <name val="Arial"/>
      <family val="2"/>
    </font>
    <font>
      <b/>
      <sz val="24"/>
      <color rgb="FF000000"/>
      <name val="Arial"/>
      <family val="2"/>
    </font>
    <font>
      <sz val="18"/>
      <color rgb="FF000000"/>
      <name val="Arial"/>
      <family val="2"/>
    </font>
    <font>
      <sz val="12"/>
      <color rgb="FF000000"/>
      <name val="Arial"/>
      <family val="2"/>
    </font>
    <font>
      <sz val="10"/>
      <color rgb="FF333333"/>
      <name val="Arial"/>
      <family val="2"/>
    </font>
    <font>
      <i/>
      <sz val="10"/>
      <color rgb="FF808080"/>
      <name val="Arial"/>
      <family val="2"/>
    </font>
    <font>
      <u/>
      <sz val="10"/>
      <color rgb="FF0000EE"/>
      <name val="Arial"/>
      <family val="2"/>
    </font>
    <font>
      <sz val="10"/>
      <color rgb="FF006600"/>
      <name val="Arial"/>
      <family val="2"/>
    </font>
    <font>
      <sz val="10"/>
      <color rgb="FF996600"/>
      <name val="Arial"/>
      <family val="2"/>
    </font>
    <font>
      <sz val="10"/>
      <color rgb="FFCC0000"/>
      <name val="Arial"/>
      <family val="2"/>
    </font>
    <font>
      <b/>
      <sz val="10"/>
      <color rgb="FFFFFFFF"/>
      <name val="Arial"/>
      <family val="2"/>
    </font>
    <font>
      <b/>
      <sz val="10"/>
      <color rgb="FF000000"/>
      <name val="Arial"/>
      <family val="2"/>
    </font>
    <font>
      <sz val="10"/>
      <color rgb="FFFFFFFF"/>
      <name val="Arial"/>
      <family val="2"/>
    </font>
    <font>
      <b/>
      <sz val="18"/>
      <color rgb="FF003366"/>
      <name val="Cambria"/>
      <family val="2"/>
    </font>
    <font>
      <i/>
      <sz val="10"/>
      <name val="Arial"/>
      <family val="2"/>
    </font>
    <font>
      <b/>
      <sz val="14"/>
      <name val="Arial"/>
      <family val="2"/>
    </font>
    <font>
      <b/>
      <sz val="10"/>
      <name val="Arial"/>
      <family val="2"/>
    </font>
    <font>
      <u/>
      <sz val="10"/>
      <name val="Arial"/>
      <family val="2"/>
    </font>
    <font>
      <i/>
      <sz val="10"/>
      <color rgb="FFFF0000"/>
      <name val="Arial"/>
      <family val="2"/>
    </font>
    <font>
      <sz val="8"/>
      <name val="Arial"/>
      <family val="2"/>
    </font>
    <font>
      <b/>
      <sz val="9.5"/>
      <name val="Arial"/>
      <family val="2"/>
    </font>
    <font>
      <sz val="9.5"/>
      <name val="Arial"/>
      <family val="2"/>
    </font>
    <font>
      <b/>
      <i/>
      <sz val="12"/>
      <name val="Arial"/>
      <family val="2"/>
    </font>
    <font>
      <i/>
      <u/>
      <sz val="8"/>
      <name val="Arial"/>
      <family val="2"/>
    </font>
    <font>
      <i/>
      <u/>
      <sz val="7"/>
      <name val="Arial"/>
      <family val="2"/>
    </font>
    <font>
      <b/>
      <sz val="9"/>
      <name val="Arial"/>
      <family val="2"/>
    </font>
    <font>
      <b/>
      <sz val="10"/>
      <color rgb="FF99CCFF"/>
      <name val="Arial"/>
      <family val="2"/>
    </font>
    <font>
      <b/>
      <sz val="10"/>
      <color rgb="FFCCCCFF"/>
      <name val="Arial"/>
      <family val="2"/>
    </font>
    <font>
      <b/>
      <i/>
      <sz val="10"/>
      <name val="Arial"/>
      <family val="2"/>
    </font>
    <font>
      <b/>
      <sz val="11"/>
      <name val="Arial"/>
      <family val="2"/>
    </font>
    <font>
      <sz val="9"/>
      <color rgb="FFFF0000"/>
      <name val="Arial"/>
      <family val="2"/>
    </font>
    <font>
      <sz val="11"/>
      <name val="Arial"/>
      <family val="2"/>
    </font>
    <font>
      <b/>
      <sz val="9"/>
      <color rgb="FFFF0000"/>
      <name val="Arial"/>
      <family val="2"/>
    </font>
    <font>
      <b/>
      <u/>
      <sz val="10"/>
      <name val="Arial"/>
      <family val="2"/>
    </font>
    <font>
      <b/>
      <i/>
      <u/>
      <sz val="10"/>
      <name val="Arial"/>
      <family val="2"/>
    </font>
    <font>
      <b/>
      <sz val="18"/>
      <name val="Arial"/>
      <family val="2"/>
    </font>
    <font>
      <sz val="10"/>
      <name val="Wingdings"/>
      <charset val="2"/>
    </font>
    <font>
      <i/>
      <sz val="11"/>
      <name val="Arial"/>
      <family val="2"/>
    </font>
    <font>
      <b/>
      <sz val="8"/>
      <name val="Arial"/>
      <family val="2"/>
    </font>
    <font>
      <i/>
      <sz val="8"/>
      <name val="Arial"/>
      <family val="2"/>
    </font>
    <font>
      <b/>
      <i/>
      <sz val="9"/>
      <name val="Arial"/>
      <family val="2"/>
    </font>
    <font>
      <sz val="9"/>
      <name val="Arial"/>
      <family val="2"/>
    </font>
    <font>
      <sz val="10"/>
      <color rgb="FFFF0000"/>
      <name val="Arial"/>
      <family val="2"/>
    </font>
    <font>
      <sz val="9.5"/>
      <color rgb="FFFF0000"/>
      <name val="Arial"/>
      <family val="2"/>
    </font>
    <font>
      <sz val="7"/>
      <name val="Arial"/>
      <family val="2"/>
    </font>
    <font>
      <sz val="10"/>
      <color rgb="FF333399"/>
      <name val="Calibri"/>
      <family val="2"/>
    </font>
    <font>
      <sz val="7"/>
      <color rgb="FF993300"/>
      <name val="Arial"/>
      <family val="2"/>
    </font>
    <font>
      <sz val="7.5"/>
      <color rgb="FF800080"/>
      <name val="Calibri"/>
      <family val="2"/>
    </font>
    <font>
      <sz val="8"/>
      <color rgb="FF333399"/>
      <name val="Arial"/>
      <family val="2"/>
    </font>
    <font>
      <sz val="8"/>
      <color rgb="FF993300"/>
      <name val="Arial"/>
      <family val="2"/>
    </font>
    <font>
      <sz val="8"/>
      <color rgb="FF800080"/>
      <name val="Arial"/>
      <family val="2"/>
    </font>
    <font>
      <i/>
      <sz val="9"/>
      <name val="Arial"/>
      <family val="2"/>
    </font>
    <font>
      <b/>
      <sz val="16"/>
      <color rgb="FFFF0000"/>
      <name val="Arial"/>
      <family val="2"/>
    </font>
    <font>
      <sz val="10"/>
      <name val="Arial"/>
      <family val="2"/>
    </font>
    <font>
      <b/>
      <sz val="9"/>
      <color theme="1"/>
      <name val="Arial"/>
      <family val="2"/>
    </font>
    <font>
      <b/>
      <i/>
      <sz val="10"/>
      <color theme="1"/>
      <name val="Arial"/>
      <family val="2"/>
    </font>
    <font>
      <sz val="9"/>
      <color indexed="81"/>
      <name val="Tahoma"/>
      <family val="2"/>
    </font>
    <font>
      <b/>
      <sz val="9"/>
      <color indexed="81"/>
      <name val="Tahoma"/>
      <family val="2"/>
    </font>
    <font>
      <b/>
      <sz val="9"/>
      <color indexed="81"/>
      <name val="Tahoma"/>
      <charset val="1"/>
    </font>
    <font>
      <b/>
      <sz val="9"/>
      <color indexed="8"/>
      <name val="Tahoma"/>
      <family val="2"/>
    </font>
  </fonts>
  <fills count="23">
    <fill>
      <patternFill patternType="none"/>
    </fill>
    <fill>
      <patternFill patternType="gray125"/>
    </fill>
    <fill>
      <patternFill patternType="solid">
        <fgColor rgb="FFFFFFCC"/>
        <bgColor rgb="FFFDEADA"/>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666699"/>
      </patternFill>
    </fill>
    <fill>
      <patternFill patternType="solid">
        <fgColor rgb="FFDDDDDD"/>
        <bgColor rgb="FFCCCCFF"/>
      </patternFill>
    </fill>
    <fill>
      <patternFill patternType="solid">
        <fgColor rgb="FFBFBFBF"/>
        <bgColor rgb="FFC0C0C0"/>
      </patternFill>
    </fill>
    <fill>
      <patternFill patternType="solid">
        <fgColor rgb="FFC0C0C0"/>
        <bgColor rgb="FFBFBFBF"/>
      </patternFill>
    </fill>
    <fill>
      <patternFill patternType="solid">
        <fgColor rgb="FFFFCC00"/>
        <bgColor rgb="FFFFFF00"/>
      </patternFill>
    </fill>
    <fill>
      <patternFill patternType="solid">
        <fgColor rgb="FFF79646"/>
        <bgColor rgb="FFFF8080"/>
      </patternFill>
    </fill>
    <fill>
      <patternFill patternType="solid">
        <fgColor rgb="FFFDEADA"/>
        <bgColor rgb="FFFFFFCC"/>
      </patternFill>
    </fill>
    <fill>
      <patternFill patternType="solid">
        <fgColor rgb="FF00CCFF"/>
        <bgColor rgb="FF33CCCC"/>
      </patternFill>
    </fill>
    <fill>
      <patternFill patternType="solid">
        <fgColor rgb="FFCC99FF"/>
        <bgColor rgb="FF9999FF"/>
      </patternFill>
    </fill>
    <fill>
      <patternFill patternType="solid">
        <fgColor rgb="FF99CCFF"/>
        <bgColor rgb="FFCCCCFF"/>
      </patternFill>
    </fill>
    <fill>
      <patternFill patternType="solid">
        <fgColor rgb="FFCCCCFF"/>
        <bgColor rgb="FFDDDDDD"/>
      </patternFill>
    </fill>
    <fill>
      <patternFill patternType="solid">
        <fgColor rgb="FFFFFFFF"/>
        <bgColor rgb="FFFFFFCC"/>
      </patternFill>
    </fill>
    <fill>
      <patternFill patternType="solid">
        <fgColor rgb="FF92D050"/>
        <bgColor indexed="64"/>
      </patternFill>
    </fill>
    <fill>
      <patternFill patternType="solid">
        <fgColor rgb="FF99CCFF"/>
        <bgColor rgb="FF33CCCC"/>
      </patternFill>
    </fill>
    <fill>
      <patternFill patternType="solid">
        <fgColor rgb="FFCCCCFF"/>
        <bgColor rgb="FF9999FF"/>
      </patternFill>
    </fill>
    <fill>
      <patternFill patternType="solid">
        <fgColor rgb="FFFFC000"/>
        <bgColor indexed="64"/>
      </patternFill>
    </fill>
  </fills>
  <borders count="66">
    <border>
      <left/>
      <right/>
      <top/>
      <bottom/>
      <diagonal/>
    </border>
    <border>
      <left style="thin">
        <color rgb="FF808080"/>
      </left>
      <right style="thin">
        <color rgb="FF808080"/>
      </right>
      <top style="thin">
        <color rgb="FF808080"/>
      </top>
      <bottom style="thin">
        <color rgb="FF80808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top/>
      <bottom/>
      <diagonal/>
    </border>
    <border>
      <left style="thick">
        <color rgb="FFFFCC00"/>
      </left>
      <right style="thick">
        <color rgb="FFFFCC00"/>
      </right>
      <top style="thick">
        <color rgb="FFFFCC00"/>
      </top>
      <bottom style="thick">
        <color rgb="FFFFCC00"/>
      </bottom>
      <diagonal/>
    </border>
    <border>
      <left style="thick">
        <color rgb="FF00CCFF"/>
      </left>
      <right style="thick">
        <color rgb="FF00CCFF"/>
      </right>
      <top style="thick">
        <color rgb="FF00CCFF"/>
      </top>
      <bottom style="thick">
        <color rgb="FF00CCFF"/>
      </bottom>
      <diagonal/>
    </border>
    <border>
      <left style="thick">
        <color rgb="FFCC99FF"/>
      </left>
      <right style="thick">
        <color rgb="FFCC99FF"/>
      </right>
      <top style="thick">
        <color rgb="FFCC99FF"/>
      </top>
      <bottom style="thick">
        <color rgb="FFCC99FF"/>
      </bottom>
      <diagonal/>
    </border>
    <border>
      <left style="thick">
        <color rgb="FFCC99FF"/>
      </left>
      <right/>
      <top style="thick">
        <color rgb="FFCC99FF"/>
      </top>
      <bottom style="thick">
        <color rgb="FFCC99FF"/>
      </bottom>
      <diagonal/>
    </border>
    <border>
      <left/>
      <right/>
      <top style="thick">
        <color rgb="FFCC99FF"/>
      </top>
      <bottom style="thick">
        <color rgb="FFCC99FF"/>
      </bottom>
      <diagonal/>
    </border>
    <border>
      <left/>
      <right style="thick">
        <color rgb="FFCC99FF"/>
      </right>
      <top style="thick">
        <color rgb="FFCC99FF"/>
      </top>
      <bottom style="thick">
        <color rgb="FFCC99FF"/>
      </bottom>
      <diagonal/>
    </border>
    <border>
      <left/>
      <right style="thick">
        <color rgb="FF00CCFF"/>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bottom/>
      <diagonal/>
    </border>
    <border>
      <left style="hair">
        <color auto="1"/>
      </left>
      <right style="hair">
        <color auto="1"/>
      </right>
      <top/>
      <bottom/>
      <diagonal/>
    </border>
    <border>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hair">
        <color auto="1"/>
      </left>
      <right/>
      <top/>
      <bottom style="hair">
        <color auto="1"/>
      </bottom>
      <diagonal/>
    </border>
    <border>
      <left/>
      <right/>
      <top style="hair">
        <color auto="1"/>
      </top>
      <bottom style="hair">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medium">
        <color theme="7"/>
      </left>
      <right/>
      <top style="medium">
        <color theme="7"/>
      </top>
      <bottom/>
      <diagonal/>
    </border>
    <border>
      <left/>
      <right/>
      <top style="medium">
        <color theme="7"/>
      </top>
      <bottom/>
      <diagonal/>
    </border>
    <border>
      <left/>
      <right style="medium">
        <color theme="7"/>
      </right>
      <top style="medium">
        <color theme="7"/>
      </top>
      <bottom/>
      <diagonal/>
    </border>
    <border>
      <left style="medium">
        <color theme="7"/>
      </left>
      <right/>
      <top/>
      <bottom/>
      <diagonal/>
    </border>
    <border>
      <left/>
      <right style="medium">
        <color theme="7"/>
      </right>
      <top/>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s>
  <cellStyleXfs count="22">
    <xf numFmtId="0" fontId="0" fillId="0" borderId="0"/>
    <xf numFmtId="164" fontId="53" fillId="0" borderId="0" applyBorder="0" applyProtection="0"/>
    <xf numFmtId="0" fontId="1" fillId="0" borderId="0" applyBorder="0" applyProtection="0"/>
    <xf numFmtId="0" fontId="2" fillId="0" borderId="0" applyBorder="0" applyProtection="0"/>
    <xf numFmtId="0" fontId="3" fillId="0" borderId="0" applyBorder="0" applyProtection="0"/>
    <xf numFmtId="0" fontId="53" fillId="0" borderId="0" applyBorder="0" applyProtection="0"/>
    <xf numFmtId="0" fontId="4" fillId="2" borderId="1" applyProtection="0"/>
    <xf numFmtId="0" fontId="5" fillId="0" borderId="0" applyBorder="0" applyProtection="0"/>
    <xf numFmtId="0" fontId="6" fillId="0" borderId="0" applyBorder="0" applyProtection="0"/>
    <xf numFmtId="0" fontId="53" fillId="0" borderId="0" applyBorder="0" applyProtection="0"/>
    <xf numFmtId="0" fontId="7" fillId="3" borderId="0" applyBorder="0" applyProtection="0"/>
    <xf numFmtId="0" fontId="8" fillId="2" borderId="0" applyBorder="0" applyProtection="0"/>
    <xf numFmtId="0" fontId="9" fillId="4" borderId="0" applyBorder="0" applyProtection="0"/>
    <xf numFmtId="0" fontId="9" fillId="0" borderId="0" applyBorder="0" applyProtection="0"/>
    <xf numFmtId="0" fontId="10" fillId="5" borderId="0" applyBorder="0" applyProtection="0"/>
    <xf numFmtId="0" fontId="11" fillId="0" borderId="0" applyBorder="0" applyProtection="0"/>
    <xf numFmtId="0" fontId="12" fillId="6" borderId="0" applyBorder="0" applyProtection="0"/>
    <xf numFmtId="0" fontId="12" fillId="7" borderId="0" applyBorder="0" applyProtection="0"/>
    <xf numFmtId="0" fontId="11" fillId="8" borderId="0" applyBorder="0" applyProtection="0"/>
    <xf numFmtId="164" fontId="53" fillId="0" borderId="0" applyBorder="0" applyProtection="0"/>
    <xf numFmtId="0" fontId="53" fillId="0" borderId="0"/>
    <xf numFmtId="0" fontId="13" fillId="0" borderId="0" applyBorder="0" applyProtection="0"/>
  </cellStyleXfs>
  <cellXfs count="473">
    <xf numFmtId="0" fontId="0" fillId="0" borderId="0" xfId="0"/>
    <xf numFmtId="0" fontId="14" fillId="9" borderId="0" xfId="0" applyFont="1" applyFill="1" applyBorder="1" applyProtection="1"/>
    <xf numFmtId="0" fontId="0" fillId="9" borderId="0" xfId="0" applyFont="1" applyFill="1" applyBorder="1" applyProtection="1"/>
    <xf numFmtId="0" fontId="0" fillId="9" borderId="0" xfId="0" applyFill="1"/>
    <xf numFmtId="0" fontId="0" fillId="10" borderId="0" xfId="0" applyFill="1" applyAlignment="1" applyProtection="1">
      <alignment horizontal="left"/>
    </xf>
    <xf numFmtId="0" fontId="0" fillId="10" borderId="0" xfId="0" applyFont="1" applyFill="1" applyBorder="1" applyProtection="1"/>
    <xf numFmtId="0" fontId="0" fillId="0" borderId="2" xfId="0" applyFont="1" applyBorder="1" applyProtection="1"/>
    <xf numFmtId="0" fontId="0" fillId="0" borderId="3" xfId="0" applyFont="1" applyBorder="1" applyProtection="1"/>
    <xf numFmtId="0" fontId="0" fillId="0" borderId="3" xfId="0" applyBorder="1" applyProtection="1"/>
    <xf numFmtId="0" fontId="0" fillId="0" borderId="4" xfId="0" applyFont="1" applyBorder="1" applyProtection="1"/>
    <xf numFmtId="0" fontId="0" fillId="0" borderId="6" xfId="0" applyBorder="1" applyProtection="1"/>
    <xf numFmtId="0" fontId="0" fillId="0" borderId="0" xfId="0" applyBorder="1" applyProtection="1"/>
    <xf numFmtId="0" fontId="0" fillId="0" borderId="7" xfId="0" applyBorder="1" applyProtection="1"/>
    <xf numFmtId="0" fontId="17" fillId="0" borderId="6" xfId="0" applyFont="1" applyBorder="1" applyProtection="1"/>
    <xf numFmtId="49" fontId="0" fillId="0" borderId="6" xfId="0" applyNumberFormat="1" applyFont="1" applyBorder="1" applyProtection="1"/>
    <xf numFmtId="49" fontId="0" fillId="0" borderId="6" xfId="0" applyNumberFormat="1" applyFont="1" applyBorder="1" applyProtection="1"/>
    <xf numFmtId="0" fontId="16" fillId="0" borderId="7" xfId="0" applyFont="1" applyBorder="1" applyAlignment="1" applyProtection="1">
      <alignment vertical="top" wrapText="1"/>
    </xf>
    <xf numFmtId="0" fontId="0" fillId="0" borderId="7" xfId="0" applyBorder="1" applyAlignment="1" applyProtection="1">
      <alignment vertical="top" wrapText="1"/>
    </xf>
    <xf numFmtId="0" fontId="18" fillId="0" borderId="6"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8" fillId="0" borderId="7" xfId="0" applyFont="1" applyBorder="1" applyAlignment="1" applyProtection="1">
      <alignment horizontal="left" vertical="top" wrapText="1"/>
    </xf>
    <xf numFmtId="0" fontId="0" fillId="0" borderId="6" xfId="0" applyFont="1" applyBorder="1" applyAlignment="1" applyProtection="1"/>
    <xf numFmtId="0" fontId="0" fillId="0" borderId="0" xfId="0" applyAlignment="1" applyProtection="1"/>
    <xf numFmtId="0" fontId="19" fillId="10" borderId="6" xfId="0" applyFont="1" applyFill="1" applyBorder="1" applyProtection="1"/>
    <xf numFmtId="0" fontId="19" fillId="10" borderId="0" xfId="0" applyFont="1" applyFill="1" applyBorder="1" applyProtection="1"/>
    <xf numFmtId="0" fontId="19" fillId="10" borderId="7" xfId="0" applyFont="1" applyFill="1" applyBorder="1" applyProtection="1"/>
    <xf numFmtId="0" fontId="20" fillId="10" borderId="8" xfId="0" applyFont="1" applyFill="1" applyBorder="1" applyProtection="1"/>
    <xf numFmtId="0" fontId="21" fillId="10" borderId="9" xfId="0" applyFont="1" applyFill="1" applyBorder="1" applyProtection="1"/>
    <xf numFmtId="0" fontId="0" fillId="10" borderId="9" xfId="0" applyFont="1" applyFill="1" applyBorder="1" applyProtection="1"/>
    <xf numFmtId="0" fontId="21" fillId="10" borderId="10" xfId="0" applyFont="1" applyFill="1" applyBorder="1" applyProtection="1"/>
    <xf numFmtId="0" fontId="0" fillId="0" borderId="0" xfId="0" applyProtection="1"/>
    <xf numFmtId="0" fontId="22" fillId="10" borderId="0" xfId="0" applyFont="1" applyFill="1" applyBorder="1" applyProtection="1"/>
    <xf numFmtId="0" fontId="0" fillId="10" borderId="0" xfId="0" applyFill="1" applyProtection="1"/>
    <xf numFmtId="0" fontId="16" fillId="10" borderId="0" xfId="0" applyFont="1" applyFill="1" applyProtection="1"/>
    <xf numFmtId="0" fontId="0" fillId="0" borderId="0" xfId="0" applyAlignment="1" applyProtection="1">
      <alignment horizontal="left"/>
    </xf>
    <xf numFmtId="0" fontId="0" fillId="0" borderId="0" xfId="0" applyFont="1" applyBorder="1" applyProtection="1"/>
    <xf numFmtId="0" fontId="0" fillId="0" borderId="0" xfId="0" applyProtection="1"/>
    <xf numFmtId="0" fontId="0" fillId="0" borderId="0" xfId="0" applyBorder="1" applyAlignment="1" applyProtection="1">
      <alignment horizontal="left"/>
    </xf>
    <xf numFmtId="0" fontId="0" fillId="11" borderId="0" xfId="0" applyFill="1" applyProtection="1"/>
    <xf numFmtId="0" fontId="16" fillId="11" borderId="0" xfId="0" applyFont="1" applyFill="1" applyProtection="1"/>
    <xf numFmtId="0" fontId="19" fillId="11" borderId="0" xfId="0" applyFont="1" applyFill="1" applyProtection="1"/>
    <xf numFmtId="0" fontId="24" fillId="11" borderId="0" xfId="0" applyFont="1" applyFill="1" applyAlignment="1" applyProtection="1">
      <alignment vertical="top"/>
    </xf>
    <xf numFmtId="0" fontId="0" fillId="11" borderId="0" xfId="0" applyFill="1" applyBorder="1" applyAlignment="1" applyProtection="1"/>
    <xf numFmtId="0" fontId="16" fillId="11" borderId="0" xfId="0" applyFont="1" applyFill="1" applyBorder="1" applyAlignment="1" applyProtection="1"/>
    <xf numFmtId="0" fontId="14" fillId="11" borderId="0" xfId="0" applyFont="1" applyFill="1" applyBorder="1" applyAlignment="1" applyProtection="1"/>
    <xf numFmtId="0" fontId="0" fillId="0" borderId="0" xfId="0" applyBorder="1" applyAlignment="1" applyProtection="1"/>
    <xf numFmtId="0" fontId="19" fillId="11" borderId="0" xfId="0" applyFont="1" applyFill="1" applyAlignment="1" applyProtection="1">
      <alignment vertical="top"/>
    </xf>
    <xf numFmtId="0" fontId="0" fillId="11" borderId="0" xfId="0" applyFill="1" applyBorder="1" applyProtection="1"/>
    <xf numFmtId="0" fontId="16" fillId="11" borderId="0" xfId="0" applyFont="1" applyFill="1" applyAlignment="1" applyProtection="1">
      <alignment horizontal="right"/>
    </xf>
    <xf numFmtId="0" fontId="0" fillId="11" borderId="0" xfId="0" applyFont="1" applyFill="1" applyAlignment="1" applyProtection="1"/>
    <xf numFmtId="0" fontId="0" fillId="11" borderId="0" xfId="0" applyFill="1" applyAlignment="1" applyProtection="1"/>
    <xf numFmtId="0" fontId="25" fillId="11" borderId="0" xfId="0" applyFont="1" applyFill="1" applyProtection="1"/>
    <xf numFmtId="0" fontId="0" fillId="11" borderId="0" xfId="0" applyFont="1" applyFill="1" applyBorder="1" applyAlignment="1" applyProtection="1"/>
    <xf numFmtId="0" fontId="0" fillId="11" borderId="0" xfId="0" applyFont="1" applyFill="1" applyAlignment="1" applyProtection="1">
      <alignment horizontal="left" indent="1"/>
    </xf>
    <xf numFmtId="0" fontId="0" fillId="12" borderId="0" xfId="0" applyFill="1" applyAlignment="1" applyProtection="1"/>
    <xf numFmtId="0" fontId="0" fillId="12" borderId="0" xfId="0" applyFill="1" applyProtection="1"/>
    <xf numFmtId="0" fontId="12" fillId="0" borderId="0" xfId="0" applyFont="1" applyProtection="1"/>
    <xf numFmtId="0" fontId="0" fillId="12" borderId="0" xfId="0" applyFill="1"/>
    <xf numFmtId="0" fontId="0" fillId="12" borderId="0" xfId="0" applyFill="1" applyBorder="1" applyAlignment="1" applyProtection="1"/>
    <xf numFmtId="0" fontId="0" fillId="11" borderId="0" xfId="0" applyFill="1" applyBorder="1" applyAlignment="1" applyProtection="1">
      <alignment horizontal="left"/>
    </xf>
    <xf numFmtId="0" fontId="0" fillId="0" borderId="0" xfId="0" applyAlignment="1" applyProtection="1"/>
    <xf numFmtId="0" fontId="0" fillId="6" borderId="0" xfId="0" applyFill="1" applyProtection="1"/>
    <xf numFmtId="0" fontId="0" fillId="6" borderId="0" xfId="0" applyFill="1" applyAlignment="1" applyProtection="1">
      <alignment horizontal="center"/>
    </xf>
    <xf numFmtId="0" fontId="0" fillId="0" borderId="0" xfId="0" applyAlignment="1" applyProtection="1">
      <alignment horizontal="center"/>
    </xf>
    <xf numFmtId="0" fontId="0" fillId="14" borderId="0" xfId="0" applyFill="1" applyProtection="1"/>
    <xf numFmtId="0" fontId="25" fillId="14" borderId="0" xfId="0" applyFont="1" applyFill="1" applyProtection="1"/>
    <xf numFmtId="0" fontId="0" fillId="15" borderId="0" xfId="0" applyFill="1" applyProtection="1"/>
    <xf numFmtId="0" fontId="25" fillId="15" borderId="0" xfId="0" applyFont="1" applyFill="1" applyProtection="1"/>
    <xf numFmtId="0" fontId="0" fillId="14" borderId="0" xfId="0" applyFill="1" applyBorder="1" applyAlignment="1" applyProtection="1">
      <alignment horizontal="left"/>
    </xf>
    <xf numFmtId="0" fontId="0" fillId="15" borderId="0" xfId="0" applyFill="1" applyBorder="1" applyAlignment="1" applyProtection="1">
      <alignment horizontal="left"/>
    </xf>
    <xf numFmtId="0" fontId="0" fillId="15" borderId="0" xfId="0" applyFill="1" applyBorder="1" applyProtection="1"/>
    <xf numFmtId="0" fontId="0" fillId="14" borderId="0" xfId="0" applyFill="1" applyBorder="1" applyProtection="1"/>
    <xf numFmtId="0" fontId="25" fillId="14" borderId="0" xfId="0" applyFont="1" applyFill="1" applyBorder="1" applyProtection="1"/>
    <xf numFmtId="0" fontId="25" fillId="15" borderId="15" xfId="0" applyFont="1" applyFill="1" applyBorder="1" applyProtection="1"/>
    <xf numFmtId="0" fontId="0" fillId="15" borderId="16" xfId="0" applyFill="1" applyBorder="1" applyProtection="1"/>
    <xf numFmtId="0" fontId="0" fillId="15" borderId="17" xfId="0" applyFill="1" applyBorder="1" applyProtection="1"/>
    <xf numFmtId="0" fontId="16" fillId="14" borderId="0" xfId="0" applyFont="1" applyFill="1" applyBorder="1" applyAlignment="1" applyProtection="1">
      <alignment horizontal="right"/>
    </xf>
    <xf numFmtId="0" fontId="16" fillId="15" borderId="15" xfId="0" applyFont="1" applyFill="1" applyBorder="1" applyAlignment="1" applyProtection="1">
      <alignment horizontal="right"/>
    </xf>
    <xf numFmtId="0" fontId="0" fillId="14" borderId="0" xfId="0" applyFill="1" applyBorder="1" applyAlignment="1" applyProtection="1">
      <alignment horizontal="right"/>
    </xf>
    <xf numFmtId="0" fontId="0" fillId="15" borderId="15" xfId="0" applyFill="1" applyBorder="1" applyAlignment="1" applyProtection="1">
      <alignment horizontal="right"/>
    </xf>
    <xf numFmtId="0" fontId="0" fillId="15" borderId="16" xfId="0" applyFill="1" applyBorder="1" applyAlignment="1" applyProtection="1">
      <alignment horizontal="right"/>
    </xf>
    <xf numFmtId="168" fontId="0" fillId="14" borderId="0" xfId="0" applyNumberFormat="1" applyFill="1" applyBorder="1" applyAlignment="1" applyProtection="1">
      <alignment horizontal="center"/>
    </xf>
    <xf numFmtId="168" fontId="0" fillId="0" borderId="0" xfId="0" applyNumberFormat="1" applyBorder="1" applyAlignment="1" applyProtection="1">
      <alignment horizontal="center"/>
    </xf>
    <xf numFmtId="168" fontId="0" fillId="15" borderId="0" xfId="0" applyNumberFormat="1" applyFill="1" applyBorder="1" applyAlignment="1" applyProtection="1">
      <alignment horizontal="center"/>
    </xf>
    <xf numFmtId="164" fontId="0" fillId="14" borderId="0" xfId="0" applyNumberFormat="1" applyFill="1" applyBorder="1" applyAlignment="1" applyProtection="1">
      <alignment horizontal="center"/>
    </xf>
    <xf numFmtId="164" fontId="0" fillId="0" borderId="0" xfId="0" applyNumberFormat="1" applyBorder="1" applyAlignment="1" applyProtection="1">
      <alignment horizontal="center"/>
    </xf>
    <xf numFmtId="164" fontId="0" fillId="15" borderId="0" xfId="0" applyNumberFormat="1" applyFill="1" applyBorder="1" applyAlignment="1" applyProtection="1">
      <alignment horizontal="center"/>
    </xf>
    <xf numFmtId="0" fontId="0" fillId="14" borderId="0" xfId="0" applyFill="1" applyBorder="1" applyAlignment="1" applyProtection="1">
      <alignment horizontal="center"/>
    </xf>
    <xf numFmtId="0" fontId="0" fillId="0" borderId="0" xfId="0" applyBorder="1" applyAlignment="1" applyProtection="1">
      <alignment horizontal="center"/>
    </xf>
    <xf numFmtId="0" fontId="0" fillId="15" borderId="0" xfId="0" applyFill="1" applyBorder="1" applyAlignment="1" applyProtection="1">
      <alignment horizontal="center"/>
    </xf>
    <xf numFmtId="0" fontId="0" fillId="15" borderId="16" xfId="0" applyFill="1" applyBorder="1" applyAlignment="1" applyProtection="1">
      <alignment horizontal="center"/>
    </xf>
    <xf numFmtId="0" fontId="0" fillId="15" borderId="17" xfId="0" applyFill="1" applyBorder="1" applyAlignment="1" applyProtection="1">
      <alignment horizontal="center"/>
    </xf>
    <xf numFmtId="0" fontId="19" fillId="0" borderId="0" xfId="0" applyFont="1" applyAlignment="1" applyProtection="1">
      <alignment vertical="center"/>
    </xf>
    <xf numFmtId="0" fontId="0" fillId="0" borderId="0" xfId="0" applyFont="1" applyAlignment="1" applyProtection="1">
      <alignment vertical="center"/>
    </xf>
    <xf numFmtId="0" fontId="0" fillId="0" borderId="0" xfId="0" applyAlignment="1" applyProtection="1">
      <alignment vertical="center"/>
    </xf>
    <xf numFmtId="0" fontId="28" fillId="10" borderId="0" xfId="0" applyFont="1" applyFill="1" applyBorder="1" applyAlignment="1" applyProtection="1">
      <alignment vertical="center"/>
    </xf>
    <xf numFmtId="0" fontId="0" fillId="10" borderId="0" xfId="0" applyFont="1" applyFill="1" applyBorder="1" applyAlignment="1" applyProtection="1">
      <alignment vertical="center"/>
    </xf>
    <xf numFmtId="0" fontId="16" fillId="10" borderId="0" xfId="0" applyFont="1" applyFill="1" applyBorder="1" applyAlignment="1" applyProtection="1">
      <alignment vertical="center"/>
    </xf>
    <xf numFmtId="0" fontId="0" fillId="10" borderId="0" xfId="0" applyFill="1" applyAlignment="1" applyProtection="1">
      <alignment vertical="center"/>
    </xf>
    <xf numFmtId="0" fontId="0" fillId="0" borderId="0" xfId="0" applyAlignment="1" applyProtection="1">
      <alignment vertical="center"/>
    </xf>
    <xf numFmtId="0" fontId="0" fillId="10" borderId="0" xfId="0" applyFill="1" applyAlignment="1" applyProtection="1">
      <alignment horizontal="lef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29" fillId="0" borderId="0" xfId="0" applyFont="1" applyAlignment="1" applyProtection="1">
      <alignment vertical="center"/>
    </xf>
    <xf numFmtId="0" fontId="16" fillId="0" borderId="0" xfId="0" applyFont="1" applyBorder="1" applyAlignment="1" applyProtection="1">
      <alignment vertical="center"/>
    </xf>
    <xf numFmtId="0" fontId="30" fillId="0" borderId="0" xfId="0" applyFont="1" applyAlignment="1" applyProtection="1">
      <alignment vertical="center"/>
    </xf>
    <xf numFmtId="0" fontId="31" fillId="0" borderId="0" xfId="0" applyFont="1" applyBorder="1" applyAlignment="1" applyProtection="1">
      <alignment horizontal="center" vertical="center"/>
    </xf>
    <xf numFmtId="0" fontId="31" fillId="0" borderId="0" xfId="0" applyFont="1" applyAlignment="1" applyProtection="1">
      <alignment vertical="center"/>
    </xf>
    <xf numFmtId="0" fontId="16" fillId="0" borderId="0" xfId="0" applyFont="1" applyAlignment="1" applyProtection="1">
      <alignment vertical="center"/>
    </xf>
    <xf numFmtId="49" fontId="16" fillId="0" borderId="0" xfId="0" applyNumberFormat="1" applyFont="1" applyBorder="1" applyAlignment="1" applyProtection="1">
      <alignment vertical="center"/>
    </xf>
    <xf numFmtId="0" fontId="30" fillId="0" borderId="0" xfId="0" applyFont="1" applyBorder="1" applyAlignment="1" applyProtection="1"/>
    <xf numFmtId="49" fontId="0" fillId="0" borderId="0" xfId="0" applyNumberFormat="1" applyFont="1" applyBorder="1" applyAlignment="1" applyProtection="1">
      <alignment vertical="center"/>
    </xf>
    <xf numFmtId="0" fontId="32" fillId="0" borderId="0" xfId="0" applyFont="1" applyBorder="1" applyAlignment="1" applyProtection="1"/>
    <xf numFmtId="0" fontId="19" fillId="0" borderId="0" xfId="0" applyFont="1" applyBorder="1" applyAlignment="1" applyProtection="1">
      <alignment vertical="center"/>
    </xf>
    <xf numFmtId="0" fontId="33" fillId="0" borderId="20" xfId="0" applyFont="1" applyBorder="1" applyAlignment="1" applyProtection="1">
      <alignment vertical="center"/>
    </xf>
    <xf numFmtId="0" fontId="16" fillId="0" borderId="21" xfId="0" applyFont="1" applyBorder="1" applyAlignment="1" applyProtection="1">
      <alignment vertical="center"/>
    </xf>
    <xf numFmtId="0" fontId="16" fillId="0" borderId="22" xfId="0" applyFont="1" applyBorder="1" applyAlignment="1" applyProtection="1">
      <alignment vertical="center"/>
    </xf>
    <xf numFmtId="0" fontId="28" fillId="0" borderId="0" xfId="0" applyFont="1" applyAlignment="1" applyProtection="1">
      <alignment vertical="center"/>
    </xf>
    <xf numFmtId="0" fontId="28" fillId="0" borderId="0" xfId="0" applyFont="1" applyBorder="1" applyAlignment="1" applyProtection="1">
      <alignment vertical="center"/>
    </xf>
    <xf numFmtId="0" fontId="0" fillId="0" borderId="11" xfId="0" applyFont="1" applyBorder="1" applyAlignment="1" applyProtection="1">
      <alignment vertical="center"/>
    </xf>
    <xf numFmtId="0" fontId="0" fillId="0" borderId="24" xfId="0" applyFont="1" applyBorder="1" applyAlignment="1" applyProtection="1">
      <alignment vertical="center"/>
    </xf>
    <xf numFmtId="0" fontId="34" fillId="0" borderId="11" xfId="0" applyFont="1" applyBorder="1" applyAlignment="1" applyProtection="1">
      <alignment vertical="center"/>
    </xf>
    <xf numFmtId="0" fontId="28" fillId="0" borderId="24" xfId="0" applyFont="1" applyBorder="1" applyAlignment="1" applyProtection="1">
      <alignment vertical="center"/>
    </xf>
    <xf numFmtId="49" fontId="34" fillId="0" borderId="11" xfId="0" applyNumberFormat="1" applyFont="1" applyBorder="1" applyAlignment="1" applyProtection="1">
      <alignment vertical="center"/>
    </xf>
    <xf numFmtId="49" fontId="0" fillId="0" borderId="11" xfId="0" applyNumberFormat="1" applyFont="1" applyBorder="1" applyAlignment="1" applyProtection="1">
      <alignment vertical="center"/>
    </xf>
    <xf numFmtId="0" fontId="0" fillId="0" borderId="0" xfId="0" applyFont="1" applyBorder="1" applyAlignment="1" applyProtection="1">
      <alignment vertical="center" wrapText="1"/>
    </xf>
    <xf numFmtId="0" fontId="0" fillId="0" borderId="24" xfId="0" applyFont="1" applyBorder="1" applyAlignment="1" applyProtection="1">
      <alignment vertical="center" wrapText="1"/>
    </xf>
    <xf numFmtId="49" fontId="36" fillId="0" borderId="11" xfId="0" applyNumberFormat="1" applyFont="1" applyBorder="1" applyAlignment="1" applyProtection="1">
      <alignment vertical="center"/>
    </xf>
    <xf numFmtId="49" fontId="0" fillId="0" borderId="0" xfId="0" applyNumberFormat="1" applyFont="1" applyBorder="1" applyAlignment="1" applyProtection="1">
      <alignment vertical="center"/>
    </xf>
    <xf numFmtId="49" fontId="36" fillId="0" borderId="0" xfId="0" applyNumberFormat="1" applyFont="1" applyBorder="1" applyAlignment="1" applyProtection="1">
      <alignment horizontal="left" vertical="center"/>
    </xf>
    <xf numFmtId="49" fontId="0" fillId="0" borderId="24" xfId="0" applyNumberFormat="1" applyFont="1" applyBorder="1" applyAlignment="1" applyProtection="1">
      <alignment vertical="center"/>
    </xf>
    <xf numFmtId="49" fontId="0" fillId="0" borderId="11" xfId="0" applyNumberFormat="1" applyFont="1" applyBorder="1" applyAlignment="1" applyProtection="1">
      <alignment vertical="center"/>
    </xf>
    <xf numFmtId="0" fontId="0" fillId="0" borderId="0" xfId="0" applyBorder="1" applyAlignment="1" applyProtection="1">
      <alignment vertical="center" wrapText="1"/>
    </xf>
    <xf numFmtId="0" fontId="0" fillId="0" borderId="24" xfId="0" applyBorder="1" applyAlignment="1" applyProtection="1">
      <alignment vertical="center" wrapText="1"/>
    </xf>
    <xf numFmtId="0" fontId="37" fillId="0" borderId="0" xfId="0" applyFont="1" applyAlignment="1" applyProtection="1">
      <alignment horizontal="left" vertical="center"/>
    </xf>
    <xf numFmtId="0" fontId="37" fillId="0" borderId="0" xfId="0" applyFont="1" applyAlignment="1" applyProtection="1">
      <alignment vertical="center"/>
    </xf>
    <xf numFmtId="49" fontId="0" fillId="0" borderId="11" xfId="0" applyNumberFormat="1" applyFont="1" applyBorder="1" applyAlignment="1" applyProtection="1">
      <alignment vertical="center" wrapText="1"/>
    </xf>
    <xf numFmtId="49" fontId="0" fillId="0" borderId="0" xfId="0" applyNumberFormat="1" applyFont="1" applyBorder="1" applyAlignment="1" applyProtection="1">
      <alignment vertical="center" wrapText="1"/>
    </xf>
    <xf numFmtId="49" fontId="0" fillId="0" borderId="24" xfId="0" applyNumberFormat="1" applyFont="1" applyBorder="1" applyAlignment="1" applyProtection="1">
      <alignment vertical="center" wrapText="1"/>
    </xf>
    <xf numFmtId="0" fontId="0" fillId="0" borderId="11" xfId="0" applyFont="1" applyBorder="1" applyAlignment="1">
      <alignment vertical="center"/>
    </xf>
    <xf numFmtId="0" fontId="0" fillId="0" borderId="0" xfId="0" applyFont="1" applyBorder="1" applyAlignment="1">
      <alignment vertical="center"/>
    </xf>
    <xf numFmtId="0" fontId="0" fillId="0" borderId="0" xfId="0" applyBorder="1" applyAlignment="1" applyProtection="1">
      <alignment vertical="center"/>
    </xf>
    <xf numFmtId="0" fontId="0" fillId="0" borderId="24" xfId="0" applyBorder="1" applyAlignment="1" applyProtection="1">
      <alignment vertical="center"/>
    </xf>
    <xf numFmtId="14" fontId="19" fillId="0" borderId="0" xfId="0" applyNumberFormat="1" applyFont="1" applyAlignment="1" applyProtection="1">
      <alignment vertical="center"/>
    </xf>
    <xf numFmtId="0" fontId="19" fillId="0" borderId="0" xfId="0" applyFont="1" applyAlignment="1" applyProtection="1">
      <alignment vertical="center"/>
    </xf>
    <xf numFmtId="0" fontId="0" fillId="0" borderId="0" xfId="0" applyFont="1" applyAlignment="1" applyProtection="1">
      <alignment vertical="center"/>
    </xf>
    <xf numFmtId="0" fontId="0" fillId="0" borderId="0" xfId="0" applyFont="1" applyBorder="1" applyAlignment="1" applyProtection="1">
      <alignment vertical="center"/>
    </xf>
    <xf numFmtId="0" fontId="0" fillId="0" borderId="11" xfId="0" applyBorder="1" applyAlignment="1" applyProtection="1">
      <alignment vertical="center"/>
    </xf>
    <xf numFmtId="0" fontId="33" fillId="0" borderId="11" xfId="0" applyFont="1" applyBorder="1" applyAlignment="1" applyProtection="1">
      <alignment vertical="center"/>
    </xf>
    <xf numFmtId="0" fontId="0" fillId="0" borderId="11" xfId="0" applyFont="1" applyBorder="1" applyAlignment="1" applyProtection="1">
      <alignment vertical="center"/>
    </xf>
    <xf numFmtId="0" fontId="33" fillId="0" borderId="11" xfId="0" applyFont="1" applyBorder="1" applyAlignment="1" applyProtection="1">
      <alignment vertical="center"/>
    </xf>
    <xf numFmtId="0" fontId="16" fillId="0" borderId="0" xfId="0" applyFont="1" applyBorder="1" applyAlignment="1" applyProtection="1">
      <alignment horizontal="left" vertical="center"/>
    </xf>
    <xf numFmtId="0" fontId="0" fillId="0" borderId="11" xfId="0" applyBorder="1" applyAlignment="1" applyProtection="1">
      <alignment vertical="center" wrapText="1"/>
    </xf>
    <xf numFmtId="49" fontId="0" fillId="0" borderId="11" xfId="0" applyNumberFormat="1" applyFont="1" applyBorder="1" applyAlignment="1" applyProtection="1">
      <alignment vertical="center" wrapText="1"/>
    </xf>
    <xf numFmtId="49" fontId="0" fillId="0" borderId="0" xfId="0" applyNumberFormat="1" applyFont="1" applyBorder="1" applyAlignment="1" applyProtection="1">
      <alignment vertical="center" wrapText="1"/>
    </xf>
    <xf numFmtId="49" fontId="0" fillId="0" borderId="24" xfId="0" applyNumberFormat="1" applyFont="1" applyBorder="1" applyAlignment="1" applyProtection="1">
      <alignment vertical="center" wrapText="1"/>
    </xf>
    <xf numFmtId="0" fontId="41" fillId="0" borderId="0"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33" fillId="0" borderId="11" xfId="0" applyFont="1" applyBorder="1" applyAlignment="1">
      <alignment vertical="center"/>
    </xf>
    <xf numFmtId="49" fontId="16" fillId="0" borderId="0" xfId="0" applyNumberFormat="1" applyFont="1" applyBorder="1" applyAlignment="1" applyProtection="1">
      <alignment vertical="center"/>
    </xf>
    <xf numFmtId="49" fontId="16" fillId="0" borderId="24" xfId="0" applyNumberFormat="1" applyFont="1" applyBorder="1" applyAlignment="1" applyProtection="1">
      <alignment vertical="center"/>
    </xf>
    <xf numFmtId="0" fontId="41" fillId="0" borderId="0" xfId="0" applyFont="1" applyBorder="1" applyAlignment="1" applyProtection="1">
      <alignment vertical="center"/>
    </xf>
    <xf numFmtId="0" fontId="41" fillId="0" borderId="24" xfId="0" applyFont="1" applyBorder="1" applyAlignment="1" applyProtection="1">
      <alignment vertical="center"/>
    </xf>
    <xf numFmtId="0" fontId="0" fillId="0" borderId="0" xfId="0" applyAlignment="1">
      <alignment vertical="center"/>
    </xf>
    <xf numFmtId="0" fontId="41" fillId="0" borderId="26" xfId="0" applyFont="1" applyBorder="1" applyAlignment="1" applyProtection="1">
      <alignment vertical="center"/>
    </xf>
    <xf numFmtId="0" fontId="41" fillId="0" borderId="28" xfId="0" applyFont="1" applyBorder="1" applyAlignment="1" applyProtection="1">
      <alignment vertical="center"/>
    </xf>
    <xf numFmtId="49" fontId="15" fillId="0" borderId="0" xfId="0" applyNumberFormat="1" applyFont="1" applyBorder="1" applyAlignment="1" applyProtection="1">
      <alignment horizontal="center" vertical="center"/>
    </xf>
    <xf numFmtId="49" fontId="15" fillId="0" borderId="0" xfId="0" applyNumberFormat="1" applyFont="1" applyAlignment="1" applyProtection="1">
      <alignment horizontal="center" vertical="center"/>
    </xf>
    <xf numFmtId="0" fontId="42" fillId="0" borderId="0" xfId="0" applyFont="1" applyAlignment="1">
      <alignment vertical="center"/>
    </xf>
    <xf numFmtId="0" fontId="43" fillId="0" borderId="0" xfId="0" applyFont="1" applyAlignment="1" applyProtection="1">
      <alignment horizontal="left" vertical="center"/>
    </xf>
    <xf numFmtId="49" fontId="15" fillId="0" borderId="0" xfId="0" applyNumberFormat="1" applyFont="1" applyAlignment="1" applyProtection="1">
      <alignment horizontal="center" vertical="center"/>
    </xf>
    <xf numFmtId="0" fontId="42" fillId="0" borderId="0" xfId="0" applyFont="1" applyAlignment="1" applyProtection="1">
      <alignment vertical="center"/>
    </xf>
    <xf numFmtId="0" fontId="0" fillId="0" borderId="0" xfId="0" applyFont="1" applyAlignment="1" applyProtection="1">
      <alignment horizontal="justify" vertical="center" wrapText="1"/>
    </xf>
    <xf numFmtId="0" fontId="0" fillId="0" borderId="0" xfId="0" applyFont="1" applyAlignment="1" applyProtection="1">
      <alignment horizontal="center" vertical="center"/>
    </xf>
    <xf numFmtId="0" fontId="21" fillId="0" borderId="0" xfId="0" applyFont="1" applyAlignment="1" applyProtection="1">
      <alignment vertical="center"/>
    </xf>
    <xf numFmtId="0" fontId="38" fillId="0" borderId="31" xfId="0" applyFont="1" applyBorder="1" applyAlignment="1" applyProtection="1">
      <alignment horizontal="center" vertical="center" wrapText="1"/>
    </xf>
    <xf numFmtId="0" fontId="44" fillId="0" borderId="19"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172" fontId="0" fillId="0" borderId="19" xfId="0" applyNumberFormat="1" applyFont="1" applyBorder="1" applyAlignment="1" applyProtection="1">
      <alignment horizontal="center" vertical="center" wrapText="1"/>
    </xf>
    <xf numFmtId="173" fontId="0" fillId="0" borderId="19" xfId="0" applyNumberFormat="1" applyFont="1" applyBorder="1" applyAlignment="1" applyProtection="1">
      <alignment horizontal="center" vertical="center" wrapText="1"/>
    </xf>
    <xf numFmtId="174" fontId="0" fillId="0" borderId="19" xfId="0" applyNumberFormat="1" applyFont="1" applyBorder="1" applyAlignment="1" applyProtection="1">
      <alignment horizontal="center" vertical="center" wrapText="1"/>
    </xf>
    <xf numFmtId="175" fontId="0" fillId="0" borderId="19" xfId="0" applyNumberFormat="1" applyFont="1" applyBorder="1" applyAlignment="1" applyProtection="1">
      <alignment horizontal="center" vertical="center" wrapText="1"/>
    </xf>
    <xf numFmtId="0" fontId="0" fillId="0" borderId="36" xfId="0" applyFont="1" applyBorder="1" applyAlignment="1" applyProtection="1">
      <alignment horizontal="center" vertical="center" wrapText="1"/>
    </xf>
    <xf numFmtId="0" fontId="41" fillId="0" borderId="0" xfId="0" applyFont="1" applyAlignment="1" applyProtection="1">
      <alignment horizontal="left" vertical="center" wrapText="1"/>
    </xf>
    <xf numFmtId="172" fontId="0" fillId="0" borderId="39" xfId="0" applyNumberFormat="1" applyFont="1" applyBorder="1" applyAlignment="1" applyProtection="1">
      <alignment horizontal="center" vertical="center" wrapText="1"/>
    </xf>
    <xf numFmtId="173" fontId="0" fillId="0" borderId="39" xfId="0" applyNumberFormat="1" applyFont="1" applyBorder="1" applyAlignment="1" applyProtection="1">
      <alignment horizontal="center" vertical="center" wrapText="1"/>
    </xf>
    <xf numFmtId="174" fontId="0" fillId="0" borderId="39" xfId="0" applyNumberFormat="1" applyFont="1" applyBorder="1" applyAlignment="1" applyProtection="1">
      <alignment horizontal="center" vertical="center" wrapText="1"/>
    </xf>
    <xf numFmtId="175" fontId="0" fillId="0" borderId="39" xfId="0" applyNumberFormat="1" applyFont="1" applyBorder="1" applyAlignment="1" applyProtection="1">
      <alignment horizontal="center" vertical="center" wrapText="1"/>
    </xf>
    <xf numFmtId="0" fontId="0" fillId="0" borderId="40" xfId="0" applyFont="1" applyBorder="1" applyAlignment="1" applyProtection="1">
      <alignment horizontal="center" vertical="center" wrapText="1"/>
    </xf>
    <xf numFmtId="0" fontId="0" fillId="0" borderId="41" xfId="0" applyFont="1" applyBorder="1" applyAlignment="1" applyProtection="1">
      <alignment vertical="center"/>
    </xf>
    <xf numFmtId="0" fontId="0" fillId="0" borderId="42" xfId="0" applyFont="1" applyBorder="1" applyAlignment="1" applyProtection="1">
      <alignment vertical="center"/>
    </xf>
    <xf numFmtId="0" fontId="0" fillId="0" borderId="42" xfId="0" applyFont="1" applyBorder="1" applyAlignment="1" applyProtection="1">
      <alignment horizontal="left" vertical="center"/>
    </xf>
    <xf numFmtId="0" fontId="16" fillId="0" borderId="42" xfId="0" applyFont="1" applyBorder="1" applyAlignment="1" applyProtection="1">
      <alignment vertical="center"/>
    </xf>
    <xf numFmtId="0" fontId="0" fillId="0" borderId="43" xfId="0" applyFont="1" applyBorder="1" applyAlignment="1" applyProtection="1">
      <alignment vertical="center"/>
    </xf>
    <xf numFmtId="0" fontId="19" fillId="0" borderId="44" xfId="0" applyFont="1" applyBorder="1" applyAlignment="1" applyProtection="1">
      <alignment vertical="center"/>
    </xf>
    <xf numFmtId="0" fontId="16" fillId="0" borderId="44" xfId="0" applyFont="1" applyBorder="1" applyAlignment="1" applyProtection="1">
      <alignment horizontal="right" vertical="center"/>
    </xf>
    <xf numFmtId="176" fontId="16" fillId="0" borderId="45" xfId="0" applyNumberFormat="1" applyFont="1" applyBorder="1" applyAlignment="1" applyProtection="1">
      <alignment vertical="center"/>
    </xf>
    <xf numFmtId="176" fontId="16" fillId="0" borderId="0" xfId="0" applyNumberFormat="1" applyFont="1" applyBorder="1" applyAlignment="1" applyProtection="1">
      <alignment vertical="center"/>
    </xf>
    <xf numFmtId="0" fontId="16" fillId="0" borderId="0" xfId="0" applyFont="1" applyBorder="1" applyAlignment="1" applyProtection="1">
      <alignment horizontal="right" vertical="center"/>
    </xf>
    <xf numFmtId="176" fontId="16" fillId="0" borderId="0" xfId="0" applyNumberFormat="1"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44" xfId="0" applyFont="1" applyBorder="1" applyAlignment="1" applyProtection="1">
      <alignment vertical="center"/>
    </xf>
    <xf numFmtId="0" fontId="0" fillId="0" borderId="47" xfId="0" applyFont="1" applyBorder="1" applyAlignment="1" applyProtection="1">
      <alignment vertical="center"/>
    </xf>
    <xf numFmtId="0" fontId="0" fillId="0" borderId="29" xfId="0" applyFont="1" applyBorder="1" applyAlignment="1" applyProtection="1">
      <alignment vertical="center"/>
    </xf>
    <xf numFmtId="0" fontId="0" fillId="0" borderId="29" xfId="0" applyFont="1" applyBorder="1" applyAlignment="1" applyProtection="1">
      <alignment horizontal="left" vertical="center"/>
    </xf>
    <xf numFmtId="0" fontId="35" fillId="0" borderId="0" xfId="0" applyFont="1" applyAlignment="1" applyProtection="1">
      <alignment horizontal="center" vertical="center"/>
    </xf>
    <xf numFmtId="0" fontId="29" fillId="0" borderId="20" xfId="0" applyFont="1" applyBorder="1" applyAlignment="1" applyProtection="1">
      <alignment horizontal="left" vertical="center"/>
    </xf>
    <xf numFmtId="0" fontId="29" fillId="0" borderId="21" xfId="0" applyFont="1" applyBorder="1" applyAlignment="1" applyProtection="1">
      <alignment horizontal="left" vertical="center"/>
    </xf>
    <xf numFmtId="0" fontId="31" fillId="0" borderId="21" xfId="0" applyFont="1" applyBorder="1" applyAlignment="1" applyProtection="1">
      <alignment horizontal="left" vertical="center"/>
    </xf>
    <xf numFmtId="0" fontId="0" fillId="0" borderId="21" xfId="0" applyFont="1" applyBorder="1" applyAlignment="1" applyProtection="1">
      <alignment horizontal="left" vertical="center"/>
    </xf>
    <xf numFmtId="0" fontId="31" fillId="0" borderId="22" xfId="0" applyFont="1" applyBorder="1" applyAlignment="1" applyProtection="1">
      <alignment horizontal="left" vertical="center"/>
    </xf>
    <xf numFmtId="0" fontId="31" fillId="0" borderId="0" xfId="0" applyFont="1" applyBorder="1" applyAlignment="1" applyProtection="1">
      <alignment horizontal="left" vertical="center"/>
    </xf>
    <xf numFmtId="0" fontId="0" fillId="0" borderId="21" xfId="0" applyFont="1" applyBorder="1" applyAlignment="1" applyProtection="1">
      <alignment horizontal="center" vertical="center"/>
    </xf>
    <xf numFmtId="0" fontId="31" fillId="0" borderId="0" xfId="0" applyFont="1" applyAlignment="1" applyProtection="1">
      <alignment horizontal="left" vertical="center"/>
    </xf>
    <xf numFmtId="0" fontId="0" fillId="0" borderId="11" xfId="0" applyFont="1" applyBorder="1" applyAlignment="1" applyProtection="1">
      <alignment horizontal="left" vertical="center"/>
    </xf>
    <xf numFmtId="174" fontId="0" fillId="0" borderId="19" xfId="0" applyNumberFormat="1" applyFont="1" applyBorder="1" applyAlignment="1" applyProtection="1">
      <alignment horizontal="center" vertical="center"/>
    </xf>
    <xf numFmtId="0" fontId="0" fillId="0" borderId="24" xfId="0" applyFont="1" applyBorder="1" applyAlignment="1" applyProtection="1">
      <alignment horizontal="left" vertical="center"/>
    </xf>
    <xf numFmtId="0" fontId="41" fillId="0" borderId="11" xfId="0" applyFont="1" applyBorder="1" applyAlignment="1" applyProtection="1">
      <alignment horizontal="left" vertical="center"/>
    </xf>
    <xf numFmtId="0" fontId="45" fillId="0" borderId="0" xfId="0" applyFont="1" applyBorder="1" applyAlignment="1" applyProtection="1">
      <alignment horizontal="center" vertical="center"/>
    </xf>
    <xf numFmtId="0" fontId="46" fillId="0" borderId="0" xfId="0" applyFont="1" applyBorder="1" applyAlignment="1" applyProtection="1">
      <alignment horizontal="center" vertical="center"/>
    </xf>
    <xf numFmtId="0" fontId="47" fillId="0" borderId="0" xfId="0" applyFont="1" applyBorder="1" applyAlignment="1" applyProtection="1">
      <alignment horizontal="center" vertical="center"/>
    </xf>
    <xf numFmtId="0" fontId="0" fillId="0" borderId="45" xfId="0" applyFont="1" applyBorder="1" applyAlignment="1" applyProtection="1">
      <alignment horizontal="center" vertical="center"/>
    </xf>
    <xf numFmtId="0" fontId="0" fillId="0" borderId="0" xfId="0" applyFont="1" applyAlignment="1" applyProtection="1">
      <alignment horizontal="left" vertical="center"/>
    </xf>
    <xf numFmtId="177" fontId="48" fillId="0" borderId="0" xfId="0" applyNumberFormat="1" applyFont="1" applyBorder="1" applyAlignment="1" applyProtection="1">
      <alignment horizontal="left" vertical="center"/>
    </xf>
    <xf numFmtId="177" fontId="49" fillId="0" borderId="0" xfId="0" applyNumberFormat="1" applyFont="1" applyBorder="1" applyAlignment="1" applyProtection="1">
      <alignment horizontal="left" vertical="center"/>
    </xf>
    <xf numFmtId="177" fontId="50" fillId="0" borderId="0" xfId="0" applyNumberFormat="1" applyFont="1" applyBorder="1" applyAlignment="1" applyProtection="1">
      <alignment horizontal="left" vertical="center"/>
    </xf>
    <xf numFmtId="174" fontId="16" fillId="0" borderId="0" xfId="0" applyNumberFormat="1" applyFont="1" applyBorder="1" applyAlignment="1" applyProtection="1">
      <alignment horizontal="right" vertical="center"/>
    </xf>
    <xf numFmtId="174" fontId="0" fillId="0" borderId="27" xfId="0" applyNumberFormat="1" applyFont="1" applyBorder="1" applyAlignment="1" applyProtection="1">
      <alignment horizontal="center" vertical="center"/>
    </xf>
    <xf numFmtId="171" fontId="16" fillId="0" borderId="24" xfId="0" applyNumberFormat="1" applyFont="1" applyBorder="1" applyAlignment="1" applyProtection="1">
      <alignment horizontal="right" vertical="center"/>
    </xf>
    <xf numFmtId="174" fontId="0" fillId="0" borderId="0" xfId="0" applyNumberFormat="1" applyFont="1" applyBorder="1" applyAlignment="1" applyProtection="1">
      <alignment horizontal="right" vertical="center"/>
    </xf>
    <xf numFmtId="0" fontId="0" fillId="0" borderId="48" xfId="0" applyFont="1" applyBorder="1" applyAlignment="1" applyProtection="1">
      <alignment horizontal="left" vertical="center"/>
    </xf>
    <xf numFmtId="0" fontId="0" fillId="0" borderId="26" xfId="0" applyFont="1" applyBorder="1" applyAlignment="1" applyProtection="1">
      <alignment horizontal="left" vertical="center"/>
    </xf>
    <xf numFmtId="0" fontId="0" fillId="0" borderId="26" xfId="0" applyFont="1" applyBorder="1" applyAlignment="1" applyProtection="1">
      <alignment horizontal="right" vertical="center"/>
    </xf>
    <xf numFmtId="0" fontId="29" fillId="0" borderId="26" xfId="0" applyFont="1" applyBorder="1" applyAlignment="1" applyProtection="1">
      <alignment horizontal="left" vertical="center"/>
    </xf>
    <xf numFmtId="178" fontId="0" fillId="0" borderId="0" xfId="0" applyNumberFormat="1" applyFont="1" applyBorder="1" applyAlignment="1" applyProtection="1">
      <alignment horizontal="left" vertical="center"/>
    </xf>
    <xf numFmtId="0" fontId="19" fillId="0" borderId="0" xfId="0" applyFont="1" applyAlignment="1" applyProtection="1">
      <alignment horizontal="left" vertical="center"/>
    </xf>
    <xf numFmtId="0" fontId="0" fillId="0" borderId="0" xfId="0" applyFont="1" applyBorder="1" applyAlignment="1" applyProtection="1">
      <alignment horizontal="right" vertical="center"/>
    </xf>
    <xf numFmtId="0" fontId="0" fillId="0" borderId="24" xfId="0" applyBorder="1" applyAlignment="1" applyProtection="1">
      <alignment horizontal="left" vertical="center"/>
    </xf>
    <xf numFmtId="0" fontId="0" fillId="0" borderId="0" xfId="0" applyAlignment="1" applyProtection="1">
      <alignment horizontal="left" vertical="center"/>
    </xf>
    <xf numFmtId="177" fontId="19" fillId="0" borderId="0" xfId="0" applyNumberFormat="1" applyFont="1" applyBorder="1" applyAlignment="1" applyProtection="1">
      <alignment horizontal="left" vertical="center"/>
    </xf>
    <xf numFmtId="176" fontId="16" fillId="0" borderId="19" xfId="0" applyNumberFormat="1" applyFont="1" applyBorder="1" applyAlignment="1" applyProtection="1">
      <alignment horizontal="right" vertical="center"/>
    </xf>
    <xf numFmtId="171" fontId="0" fillId="0" borderId="0" xfId="0" applyNumberFormat="1" applyFont="1" applyBorder="1" applyAlignment="1" applyProtection="1">
      <alignment horizontal="right" vertical="center"/>
    </xf>
    <xf numFmtId="178" fontId="0" fillId="0" borderId="0" xfId="0" applyNumberFormat="1" applyFont="1" applyBorder="1" applyAlignment="1" applyProtection="1">
      <alignment horizontal="center" vertical="center"/>
    </xf>
    <xf numFmtId="176" fontId="0" fillId="0" borderId="0" xfId="0" applyNumberFormat="1" applyFont="1" applyBorder="1" applyAlignment="1" applyProtection="1">
      <alignment horizontal="right" vertical="center"/>
    </xf>
    <xf numFmtId="174" fontId="0" fillId="0" borderId="19" xfId="0" applyNumberFormat="1" applyFont="1" applyBorder="1" applyAlignment="1" applyProtection="1">
      <alignment horizontal="left" vertical="center"/>
    </xf>
    <xf numFmtId="171" fontId="0" fillId="0" borderId="24" xfId="0" applyNumberFormat="1" applyFont="1" applyBorder="1" applyAlignment="1" applyProtection="1">
      <alignment horizontal="right" vertical="center"/>
    </xf>
    <xf numFmtId="178" fontId="0" fillId="0" borderId="26" xfId="0" applyNumberFormat="1" applyFont="1" applyBorder="1" applyAlignment="1" applyProtection="1">
      <alignment horizontal="right" vertical="center"/>
    </xf>
    <xf numFmtId="0" fontId="0" fillId="0" borderId="26" xfId="0" applyFont="1" applyBorder="1" applyAlignment="1" applyProtection="1">
      <alignment horizontal="center" vertical="center"/>
    </xf>
    <xf numFmtId="178" fontId="0" fillId="0" borderId="28" xfId="0" applyNumberFormat="1" applyFont="1" applyBorder="1" applyAlignment="1" applyProtection="1">
      <alignment horizontal="right" vertical="center"/>
    </xf>
    <xf numFmtId="176" fontId="0" fillId="0" borderId="0" xfId="0" applyNumberFormat="1" applyFont="1" applyBorder="1" applyAlignment="1" applyProtection="1">
      <alignment vertical="center"/>
    </xf>
    <xf numFmtId="0" fontId="0" fillId="0" borderId="0" xfId="0" applyFont="1" applyAlignment="1" applyProtection="1">
      <alignment horizontal="right" vertical="center"/>
    </xf>
    <xf numFmtId="0" fontId="19" fillId="0" borderId="48" xfId="0" applyFont="1" applyBorder="1" applyAlignment="1" applyProtection="1">
      <alignment horizontal="left" vertical="center"/>
    </xf>
    <xf numFmtId="0" fontId="19" fillId="0" borderId="26" xfId="0" applyFont="1" applyBorder="1" applyAlignment="1" applyProtection="1">
      <alignment horizontal="left" vertical="center"/>
    </xf>
    <xf numFmtId="0" fontId="0" fillId="0" borderId="26" xfId="0" applyBorder="1" applyAlignment="1" applyProtection="1">
      <alignment horizontal="left" vertical="center"/>
    </xf>
    <xf numFmtId="0" fontId="29" fillId="0" borderId="26" xfId="0" applyFont="1" applyBorder="1" applyAlignment="1" applyProtection="1">
      <alignment horizontal="right" vertical="center"/>
    </xf>
    <xf numFmtId="0" fontId="31" fillId="0" borderId="21" xfId="0" applyFont="1" applyBorder="1" applyAlignment="1" applyProtection="1">
      <alignment horizontal="center" vertical="center"/>
    </xf>
    <xf numFmtId="178" fontId="0" fillId="0" borderId="24" xfId="0" applyNumberFormat="1" applyFont="1" applyBorder="1" applyAlignment="1" applyProtection="1">
      <alignment horizontal="left" vertical="center"/>
    </xf>
    <xf numFmtId="0" fontId="0" fillId="0" borderId="33" xfId="0" applyFont="1" applyBorder="1" applyAlignment="1" applyProtection="1">
      <alignment horizontal="left" vertical="center"/>
    </xf>
    <xf numFmtId="0" fontId="19" fillId="0" borderId="49" xfId="0" applyFont="1" applyBorder="1" applyAlignment="1" applyProtection="1">
      <alignment horizontal="left" vertical="center"/>
    </xf>
    <xf numFmtId="0" fontId="0" fillId="0" borderId="49" xfId="0" applyFont="1" applyBorder="1" applyAlignment="1" applyProtection="1">
      <alignment horizontal="left" vertical="center"/>
    </xf>
    <xf numFmtId="0" fontId="29" fillId="0" borderId="49" xfId="0" applyFont="1" applyBorder="1" applyAlignment="1" applyProtection="1">
      <alignment vertical="center"/>
    </xf>
    <xf numFmtId="0" fontId="29" fillId="0" borderId="49" xfId="0" applyFont="1" applyBorder="1" applyAlignment="1" applyProtection="1">
      <alignment horizontal="right" vertical="center"/>
    </xf>
    <xf numFmtId="176" fontId="16" fillId="0" borderId="0" xfId="0" applyNumberFormat="1" applyFont="1" applyBorder="1" applyAlignment="1" applyProtection="1">
      <alignment horizontal="right" vertical="center"/>
    </xf>
    <xf numFmtId="171" fontId="16" fillId="0" borderId="0" xfId="0" applyNumberFormat="1" applyFont="1" applyBorder="1" applyAlignment="1" applyProtection="1">
      <alignment horizontal="right" vertical="center"/>
    </xf>
    <xf numFmtId="0" fontId="0" fillId="0" borderId="0" xfId="0" applyFont="1" applyBorder="1" applyAlignment="1" applyProtection="1">
      <alignment vertical="center"/>
    </xf>
    <xf numFmtId="180" fontId="0" fillId="0" borderId="0" xfId="0" applyNumberFormat="1" applyBorder="1" applyAlignment="1" applyProtection="1">
      <alignment vertical="center"/>
    </xf>
    <xf numFmtId="180" fontId="0" fillId="0" borderId="0" xfId="0" applyNumberFormat="1" applyFont="1" applyBorder="1" applyAlignment="1" applyProtection="1">
      <alignment vertical="center"/>
    </xf>
    <xf numFmtId="0" fontId="0" fillId="0" borderId="0" xfId="0" applyBorder="1" applyAlignment="1" applyProtection="1">
      <alignment horizontal="right" vertical="center"/>
    </xf>
    <xf numFmtId="0" fontId="0" fillId="0" borderId="24" xfId="0" applyFont="1" applyBorder="1" applyAlignment="1" applyProtection="1">
      <alignment horizontal="right" vertical="center"/>
    </xf>
    <xf numFmtId="176" fontId="16" fillId="0" borderId="26" xfId="0" applyNumberFormat="1" applyFont="1" applyBorder="1" applyAlignment="1" applyProtection="1">
      <alignment horizontal="right" vertical="center"/>
    </xf>
    <xf numFmtId="178" fontId="0" fillId="0" borderId="26" xfId="0" applyNumberFormat="1" applyFont="1" applyBorder="1" applyAlignment="1" applyProtection="1">
      <alignment horizontal="left" vertical="center"/>
    </xf>
    <xf numFmtId="49" fontId="0" fillId="0" borderId="0" xfId="0" applyNumberFormat="1" applyFont="1" applyAlignment="1" applyProtection="1">
      <alignment horizontal="left" vertical="center"/>
    </xf>
    <xf numFmtId="0" fontId="0" fillId="18" borderId="41" xfId="0" applyFont="1" applyFill="1" applyBorder="1" applyAlignment="1" applyProtection="1"/>
    <xf numFmtId="0" fontId="0" fillId="18" borderId="42" xfId="0" applyFont="1" applyFill="1" applyBorder="1" applyAlignment="1" applyProtection="1">
      <alignment vertical="center"/>
    </xf>
    <xf numFmtId="176" fontId="0" fillId="0" borderId="49" xfId="0" applyNumberFormat="1" applyFont="1" applyBorder="1" applyAlignment="1" applyProtection="1">
      <alignment horizontal="right" vertical="center"/>
    </xf>
    <xf numFmtId="171" fontId="0" fillId="0" borderId="49" xfId="0" applyNumberFormat="1" applyFont="1" applyBorder="1" applyAlignment="1" applyProtection="1">
      <alignment horizontal="right" vertical="center"/>
    </xf>
    <xf numFmtId="0" fontId="0" fillId="0" borderId="49" xfId="0" applyFont="1" applyBorder="1" applyAlignment="1" applyProtection="1">
      <alignment horizontal="center" vertical="center"/>
    </xf>
    <xf numFmtId="0" fontId="0" fillId="18" borderId="44" xfId="0" applyFont="1" applyFill="1" applyBorder="1" applyAlignment="1" applyProtection="1">
      <alignment horizontal="left" vertical="center"/>
    </xf>
    <xf numFmtId="0" fontId="0" fillId="18" borderId="0" xfId="0" applyFont="1" applyFill="1" applyBorder="1" applyAlignment="1" applyProtection="1">
      <alignment horizontal="left" vertical="center"/>
    </xf>
    <xf numFmtId="0" fontId="0" fillId="18" borderId="50" xfId="0" applyFont="1" applyFill="1" applyBorder="1" applyAlignment="1" applyProtection="1">
      <alignment horizontal="left" vertical="center"/>
    </xf>
    <xf numFmtId="0" fontId="31" fillId="0" borderId="21" xfId="0" applyFont="1" applyBorder="1" applyAlignment="1" applyProtection="1">
      <alignment horizontal="right" vertical="center"/>
    </xf>
    <xf numFmtId="0" fontId="0" fillId="18" borderId="44" xfId="0" applyFont="1" applyFill="1" applyBorder="1" applyAlignment="1">
      <alignment vertical="center"/>
    </xf>
    <xf numFmtId="0" fontId="0" fillId="18" borderId="0" xfId="0" applyFont="1" applyFill="1" applyBorder="1" applyAlignment="1">
      <alignment vertical="center"/>
    </xf>
    <xf numFmtId="176" fontId="16" fillId="0" borderId="26" xfId="0" applyNumberFormat="1" applyFont="1" applyBorder="1" applyAlignment="1" applyProtection="1">
      <alignment horizontal="left" vertical="center"/>
    </xf>
    <xf numFmtId="49" fontId="0" fillId="0" borderId="20" xfId="0" applyNumberFormat="1" applyFont="1" applyBorder="1" applyAlignment="1" applyProtection="1">
      <alignment vertical="center"/>
    </xf>
    <xf numFmtId="49" fontId="0" fillId="0" borderId="21" xfId="0" applyNumberFormat="1" applyFont="1" applyBorder="1" applyAlignment="1" applyProtection="1">
      <alignment vertical="center"/>
    </xf>
    <xf numFmtId="49" fontId="0" fillId="0" borderId="22" xfId="0" applyNumberFormat="1" applyFont="1" applyBorder="1" applyAlignment="1" applyProtection="1">
      <alignment vertical="center"/>
    </xf>
    <xf numFmtId="0" fontId="16" fillId="18" borderId="44" xfId="0" applyFont="1" applyFill="1" applyBorder="1" applyAlignment="1">
      <alignment vertical="center" wrapText="1"/>
    </xf>
    <xf numFmtId="0" fontId="16" fillId="18" borderId="0" xfId="0" applyFont="1" applyFill="1" applyBorder="1" applyAlignment="1">
      <alignment vertical="center" wrapText="1"/>
    </xf>
    <xf numFmtId="0" fontId="0" fillId="18" borderId="50" xfId="0" applyFont="1" applyFill="1" applyBorder="1" applyAlignment="1">
      <alignment vertical="center"/>
    </xf>
    <xf numFmtId="0" fontId="0" fillId="18" borderId="44" xfId="0" applyFont="1" applyFill="1" applyBorder="1" applyAlignment="1"/>
    <xf numFmtId="0" fontId="0" fillId="0" borderId="20" xfId="0" applyFont="1" applyBorder="1" applyAlignment="1" applyProtection="1">
      <alignment horizontal="left" vertical="center"/>
    </xf>
    <xf numFmtId="0" fontId="0" fillId="0" borderId="21" xfId="0" applyFont="1" applyBorder="1" applyAlignment="1" applyProtection="1">
      <alignment vertical="center"/>
    </xf>
    <xf numFmtId="176" fontId="16" fillId="0" borderId="21" xfId="0" applyNumberFormat="1" applyFont="1" applyBorder="1" applyAlignment="1" applyProtection="1">
      <alignment horizontal="left" vertical="center"/>
    </xf>
    <xf numFmtId="0" fontId="0" fillId="18" borderId="44" xfId="0" applyFill="1" applyBorder="1" applyAlignment="1">
      <alignment vertical="center"/>
    </xf>
    <xf numFmtId="0" fontId="0" fillId="18" borderId="0" xfId="0" applyFill="1" applyBorder="1" applyAlignment="1">
      <alignment vertical="center"/>
    </xf>
    <xf numFmtId="0" fontId="29" fillId="0" borderId="51" xfId="0" applyFont="1" applyBorder="1" applyAlignment="1" applyProtection="1">
      <alignment horizontal="left" vertical="center"/>
    </xf>
    <xf numFmtId="0" fontId="0" fillId="0" borderId="52" xfId="0" applyFont="1" applyBorder="1" applyAlignment="1" applyProtection="1">
      <alignment horizontal="left" vertical="center"/>
    </xf>
    <xf numFmtId="49" fontId="0" fillId="0" borderId="48" xfId="0" applyNumberFormat="1" applyFont="1" applyBorder="1" applyAlignment="1" applyProtection="1">
      <alignment vertical="center"/>
    </xf>
    <xf numFmtId="49" fontId="0" fillId="0" borderId="26" xfId="0" applyNumberFormat="1" applyFont="1" applyBorder="1" applyAlignment="1" applyProtection="1">
      <alignment vertical="center"/>
    </xf>
    <xf numFmtId="49" fontId="0" fillId="0" borderId="28" xfId="0" applyNumberFormat="1" applyFont="1" applyBorder="1" applyAlignment="1" applyProtection="1">
      <alignment vertical="center"/>
    </xf>
    <xf numFmtId="0" fontId="0" fillId="18" borderId="47" xfId="0" applyFill="1" applyBorder="1" applyAlignment="1">
      <alignment vertical="center"/>
    </xf>
    <xf numFmtId="0" fontId="0" fillId="18" borderId="29" xfId="0" applyFill="1" applyBorder="1" applyAlignment="1">
      <alignment vertical="center"/>
    </xf>
    <xf numFmtId="0" fontId="52" fillId="0" borderId="0" xfId="0" applyFont="1" applyAlignment="1" applyProtection="1">
      <alignment horizontal="left" vertical="center"/>
    </xf>
    <xf numFmtId="0" fontId="0" fillId="0" borderId="0" xfId="0" applyAlignment="1">
      <alignment horizontal="left" vertical="center"/>
    </xf>
    <xf numFmtId="0" fontId="0" fillId="0" borderId="0" xfId="0" applyFont="1" applyAlignment="1">
      <alignment horizontal="left" vertical="center"/>
    </xf>
    <xf numFmtId="0" fontId="41" fillId="0" borderId="0" xfId="0" applyFont="1" applyAlignment="1" applyProtection="1">
      <alignment horizontal="left" vertical="center"/>
    </xf>
    <xf numFmtId="0" fontId="16" fillId="10" borderId="0" xfId="0" applyFont="1" applyFill="1" applyAlignment="1">
      <alignment horizontal="center" vertical="center"/>
    </xf>
    <xf numFmtId="0" fontId="14" fillId="10" borderId="0" xfId="0" applyFont="1" applyFill="1" applyAlignment="1">
      <alignment horizontal="right"/>
    </xf>
    <xf numFmtId="0" fontId="14" fillId="10" borderId="54" xfId="0" applyFont="1" applyFill="1" applyBorder="1" applyAlignment="1" applyProtection="1">
      <alignment horizontal="right"/>
      <protection locked="0"/>
    </xf>
    <xf numFmtId="0" fontId="0" fillId="10" borderId="55" xfId="0" applyFill="1" applyBorder="1" applyProtection="1">
      <protection locked="0"/>
    </xf>
    <xf numFmtId="0" fontId="16" fillId="10" borderId="54" xfId="0" applyFont="1" applyFill="1" applyBorder="1" applyAlignment="1" applyProtection="1">
      <alignment horizontal="center" vertical="center"/>
      <protection locked="0"/>
    </xf>
    <xf numFmtId="0" fontId="0" fillId="10" borderId="56" xfId="0" applyFill="1" applyBorder="1" applyProtection="1">
      <protection locked="0"/>
    </xf>
    <xf numFmtId="0" fontId="0" fillId="10" borderId="57" xfId="0" applyFill="1" applyBorder="1" applyProtection="1">
      <protection locked="0"/>
    </xf>
    <xf numFmtId="0" fontId="0" fillId="0" borderId="0" xfId="0" applyAlignment="1">
      <alignment horizontal="center"/>
    </xf>
    <xf numFmtId="0" fontId="16" fillId="0" borderId="0" xfId="0" applyFont="1" applyAlignment="1">
      <alignment horizontal="center" vertical="center"/>
    </xf>
    <xf numFmtId="0" fontId="14" fillId="0" borderId="0" xfId="0" applyFont="1" applyAlignment="1">
      <alignment horizontal="right"/>
    </xf>
    <xf numFmtId="0" fontId="0" fillId="0" borderId="55" xfId="0" applyBorder="1" applyProtection="1">
      <protection locked="0"/>
    </xf>
    <xf numFmtId="0" fontId="0" fillId="0" borderId="56" xfId="0" applyBorder="1" applyProtection="1">
      <protection locked="0"/>
    </xf>
    <xf numFmtId="0" fontId="0" fillId="0" borderId="57" xfId="0" applyBorder="1" applyProtection="1">
      <protection locked="0"/>
    </xf>
    <xf numFmtId="0" fontId="16" fillId="11" borderId="12" xfId="0" applyFont="1" applyFill="1" applyBorder="1" applyAlignment="1" applyProtection="1">
      <alignment horizontal="left"/>
    </xf>
    <xf numFmtId="0" fontId="54" fillId="0" borderId="0" xfId="0" applyFont="1" applyBorder="1" applyProtection="1"/>
    <xf numFmtId="0" fontId="54" fillId="0" borderId="0" xfId="0" applyFont="1" applyBorder="1" applyAlignment="1" applyProtection="1"/>
    <xf numFmtId="0" fontId="55" fillId="0" borderId="0" xfId="0" applyFont="1" applyBorder="1" applyAlignment="1" applyProtection="1">
      <alignment vertical="center"/>
    </xf>
    <xf numFmtId="4" fontId="0" fillId="0" borderId="19" xfId="0" applyNumberFormat="1" applyFont="1" applyBorder="1" applyAlignment="1" applyProtection="1">
      <alignment horizontal="right" vertical="center"/>
    </xf>
    <xf numFmtId="174" fontId="0" fillId="0" borderId="0" xfId="0" applyNumberFormat="1" applyFont="1" applyAlignment="1" applyProtection="1">
      <alignment vertical="center"/>
    </xf>
    <xf numFmtId="0" fontId="25" fillId="0" borderId="0" xfId="0" applyFont="1" applyAlignment="1" applyProtection="1">
      <alignment horizontal="center" vertical="center"/>
    </xf>
    <xf numFmtId="0" fontId="41" fillId="0" borderId="0" xfId="0" applyFont="1" applyAlignment="1" applyProtection="1">
      <alignment horizontal="right" vertical="center"/>
    </xf>
    <xf numFmtId="0" fontId="0" fillId="0" borderId="0" xfId="0" applyNumberFormat="1" applyFont="1" applyAlignment="1" applyProtection="1">
      <alignment horizontal="left" vertical="center"/>
    </xf>
    <xf numFmtId="0" fontId="0" fillId="19" borderId="0" xfId="0" applyNumberFormat="1" applyFont="1" applyFill="1" applyAlignment="1" applyProtection="1">
      <alignment horizontal="left" vertical="center"/>
    </xf>
    <xf numFmtId="3" fontId="0" fillId="0" borderId="0" xfId="0" applyNumberFormat="1" applyFont="1" applyAlignment="1" applyProtection="1">
      <alignment vertical="center"/>
    </xf>
    <xf numFmtId="0" fontId="25" fillId="0" borderId="0" xfId="0" applyFont="1" applyAlignment="1" applyProtection="1">
      <alignment horizontal="left" vertical="center"/>
    </xf>
    <xf numFmtId="0" fontId="0" fillId="22" borderId="59" xfId="0" applyFill="1" applyBorder="1" applyProtection="1"/>
    <xf numFmtId="0" fontId="0" fillId="22" borderId="60" xfId="0" applyFill="1" applyBorder="1" applyProtection="1"/>
    <xf numFmtId="0" fontId="0" fillId="0" borderId="61" xfId="0" applyBorder="1" applyProtection="1"/>
    <xf numFmtId="0" fontId="0" fillId="0" borderId="62" xfId="0" applyBorder="1" applyProtection="1"/>
    <xf numFmtId="0" fontId="16" fillId="22" borderId="58" xfId="0" applyFont="1" applyFill="1" applyBorder="1" applyProtection="1"/>
    <xf numFmtId="0" fontId="20" fillId="10" borderId="5" xfId="0" applyFont="1" applyFill="1" applyBorder="1" applyAlignment="1" applyProtection="1">
      <alignment horizontal="justify" vertical="top" wrapText="1"/>
    </xf>
    <xf numFmtId="0" fontId="15" fillId="0" borderId="5" xfId="0" applyFont="1" applyBorder="1" applyAlignment="1" applyProtection="1">
      <alignment horizontal="center" vertical="top"/>
    </xf>
    <xf numFmtId="0" fontId="0" fillId="0" borderId="5" xfId="0" applyFont="1" applyBorder="1" applyAlignment="1" applyProtection="1">
      <alignment horizontal="justify" vertical="top" wrapText="1"/>
    </xf>
    <xf numFmtId="0" fontId="18" fillId="0" borderId="5" xfId="0" applyFont="1" applyBorder="1" applyAlignment="1" applyProtection="1">
      <alignment horizontal="left" vertical="top" wrapText="1"/>
    </xf>
    <xf numFmtId="49" fontId="15" fillId="10" borderId="5" xfId="0" applyNumberFormat="1" applyFont="1" applyFill="1" applyBorder="1" applyAlignment="1" applyProtection="1">
      <alignment horizontal="center"/>
    </xf>
    <xf numFmtId="0" fontId="16" fillId="10" borderId="0" xfId="0" applyFont="1" applyFill="1" applyBorder="1" applyAlignment="1" applyProtection="1">
      <alignment horizontal="center"/>
    </xf>
    <xf numFmtId="0" fontId="0" fillId="0" borderId="0" xfId="0" applyBorder="1" applyAlignment="1" applyProtection="1">
      <alignment horizontal="left"/>
    </xf>
    <xf numFmtId="0" fontId="0" fillId="2" borderId="0" xfId="0" applyFill="1" applyBorder="1" applyAlignment="1" applyProtection="1">
      <alignment horizontal="left"/>
      <protection locked="0"/>
    </xf>
    <xf numFmtId="0" fontId="0" fillId="2" borderId="0" xfId="0" applyFont="1" applyFill="1" applyBorder="1" applyAlignment="1" applyProtection="1">
      <alignment horizontal="center"/>
      <protection locked="0"/>
    </xf>
    <xf numFmtId="0" fontId="0" fillId="13" borderId="11" xfId="0" applyFill="1" applyBorder="1" applyAlignment="1" applyProtection="1">
      <alignment horizontal="center"/>
    </xf>
    <xf numFmtId="0" fontId="0" fillId="0" borderId="0" xfId="0" applyBorder="1"/>
    <xf numFmtId="165" fontId="0" fillId="2" borderId="0" xfId="0" applyNumberFormat="1" applyFont="1" applyFill="1" applyBorder="1" applyAlignment="1" applyProtection="1">
      <alignment horizontal="left"/>
      <protection locked="0"/>
    </xf>
    <xf numFmtId="0" fontId="16" fillId="11" borderId="12" xfId="0" applyFont="1" applyFill="1" applyBorder="1" applyAlignment="1" applyProtection="1">
      <alignment horizontal="left"/>
    </xf>
    <xf numFmtId="0" fontId="0" fillId="2" borderId="12" xfId="0" applyFill="1" applyBorder="1" applyAlignment="1" applyProtection="1">
      <alignment horizontal="left" vertical="top" wrapText="1"/>
      <protection locked="0"/>
    </xf>
    <xf numFmtId="0" fontId="26" fillId="6" borderId="0" xfId="0" applyFont="1" applyFill="1" applyBorder="1" applyAlignment="1" applyProtection="1">
      <alignment horizontal="center"/>
    </xf>
    <xf numFmtId="0" fontId="27" fillId="6" borderId="0" xfId="0" applyFont="1" applyFill="1" applyBorder="1" applyAlignment="1" applyProtection="1">
      <alignment horizontal="center"/>
    </xf>
    <xf numFmtId="0" fontId="16" fillId="0" borderId="63" xfId="0" applyFont="1" applyBorder="1" applyAlignment="1" applyProtection="1">
      <alignment horizontal="left"/>
    </xf>
    <xf numFmtId="0" fontId="16" fillId="0" borderId="64" xfId="0" applyFont="1" applyBorder="1" applyAlignment="1" applyProtection="1">
      <alignment horizontal="left"/>
    </xf>
    <xf numFmtId="0" fontId="16" fillId="0" borderId="65" xfId="0" applyFont="1" applyBorder="1" applyAlignment="1" applyProtection="1">
      <alignment horizontal="left"/>
    </xf>
    <xf numFmtId="0" fontId="0" fillId="16" borderId="13" xfId="0" applyFill="1" applyBorder="1" applyAlignment="1" applyProtection="1">
      <alignment horizontal="left" shrinkToFit="1"/>
      <protection locked="0"/>
    </xf>
    <xf numFmtId="0" fontId="0" fillId="17" borderId="14" xfId="0" applyFill="1" applyBorder="1" applyAlignment="1" applyProtection="1">
      <alignment horizontal="left" shrinkToFit="1"/>
      <protection locked="0"/>
    </xf>
    <xf numFmtId="0" fontId="16" fillId="14" borderId="0" xfId="0" applyFont="1" applyFill="1" applyBorder="1" applyAlignment="1" applyProtection="1">
      <alignment horizontal="right"/>
    </xf>
    <xf numFmtId="14" fontId="16" fillId="16" borderId="13" xfId="0" applyNumberFormat="1" applyFont="1" applyFill="1" applyBorder="1" applyAlignment="1" applyProtection="1">
      <alignment horizontal="center"/>
      <protection locked="0"/>
    </xf>
    <xf numFmtId="0" fontId="16" fillId="15" borderId="15" xfId="0" applyFont="1" applyFill="1" applyBorder="1" applyAlignment="1" applyProtection="1">
      <alignment horizontal="right"/>
    </xf>
    <xf numFmtId="14" fontId="16" fillId="17" borderId="14" xfId="0" applyNumberFormat="1" applyFont="1" applyFill="1" applyBorder="1" applyAlignment="1" applyProtection="1">
      <alignment horizontal="center"/>
      <protection locked="0"/>
    </xf>
    <xf numFmtId="0" fontId="0" fillId="14" borderId="0" xfId="0" applyFont="1" applyFill="1" applyBorder="1" applyAlignment="1" applyProtection="1">
      <alignment horizontal="right"/>
    </xf>
    <xf numFmtId="166" fontId="0" fillId="16" borderId="13" xfId="0" applyNumberFormat="1" applyFill="1" applyBorder="1" applyAlignment="1" applyProtection="1">
      <alignment horizontal="center" shrinkToFit="1"/>
      <protection locked="0"/>
    </xf>
    <xf numFmtId="0" fontId="0" fillId="15" borderId="15" xfId="0" applyFont="1" applyFill="1" applyBorder="1" applyAlignment="1" applyProtection="1">
      <alignment horizontal="right"/>
    </xf>
    <xf numFmtId="166" fontId="0" fillId="17" borderId="17" xfId="0" applyNumberFormat="1" applyFill="1" applyBorder="1" applyAlignment="1" applyProtection="1">
      <alignment horizontal="center" shrinkToFit="1"/>
      <protection locked="0"/>
    </xf>
    <xf numFmtId="0" fontId="14" fillId="14" borderId="0" xfId="0" applyFont="1" applyFill="1" applyBorder="1" applyAlignment="1" applyProtection="1">
      <alignment horizontal="right"/>
    </xf>
    <xf numFmtId="20" fontId="0" fillId="16" borderId="13" xfId="0" applyNumberFormat="1" applyFill="1" applyBorder="1" applyAlignment="1" applyProtection="1">
      <alignment horizontal="center"/>
      <protection locked="0"/>
    </xf>
    <xf numFmtId="0" fontId="14" fillId="15" borderId="15" xfId="0" applyFont="1" applyFill="1" applyBorder="1" applyAlignment="1" applyProtection="1">
      <alignment horizontal="right"/>
    </xf>
    <xf numFmtId="20" fontId="0" fillId="17" borderId="17" xfId="0" applyNumberFormat="1" applyFill="1" applyBorder="1" applyAlignment="1" applyProtection="1">
      <alignment horizontal="center"/>
      <protection locked="0"/>
    </xf>
    <xf numFmtId="166" fontId="0" fillId="20" borderId="13" xfId="0" applyNumberFormat="1" applyFill="1" applyBorder="1" applyAlignment="1" applyProtection="1">
      <alignment horizontal="center" shrinkToFit="1"/>
    </xf>
    <xf numFmtId="166" fontId="0" fillId="21" borderId="17" xfId="0" applyNumberFormat="1" applyFill="1" applyBorder="1" applyAlignment="1" applyProtection="1">
      <alignment horizontal="center" shrinkToFit="1"/>
    </xf>
    <xf numFmtId="20" fontId="0" fillId="17" borderId="14" xfId="0" applyNumberFormat="1" applyFill="1" applyBorder="1" applyAlignment="1" applyProtection="1">
      <alignment horizontal="center"/>
      <protection locked="0"/>
    </xf>
    <xf numFmtId="167" fontId="16" fillId="16" borderId="13" xfId="0" applyNumberFormat="1" applyFont="1" applyFill="1" applyBorder="1" applyAlignment="1" applyProtection="1">
      <alignment horizontal="center"/>
      <protection locked="0"/>
    </xf>
    <xf numFmtId="167" fontId="16" fillId="17" borderId="17" xfId="0" applyNumberFormat="1" applyFont="1" applyFill="1" applyBorder="1" applyAlignment="1" applyProtection="1">
      <alignment horizontal="center"/>
      <protection locked="0"/>
    </xf>
    <xf numFmtId="166" fontId="0" fillId="16" borderId="13" xfId="0" applyNumberFormat="1" applyFill="1" applyBorder="1" applyAlignment="1" applyProtection="1">
      <alignment horizontal="center"/>
      <protection locked="0"/>
    </xf>
    <xf numFmtId="166" fontId="0" fillId="17" borderId="17" xfId="0" applyNumberFormat="1" applyFill="1" applyBorder="1" applyAlignment="1" applyProtection="1">
      <alignment horizontal="center"/>
      <protection locked="0"/>
    </xf>
    <xf numFmtId="1" fontId="0" fillId="16" borderId="13" xfId="0" applyNumberFormat="1" applyFill="1" applyBorder="1" applyAlignment="1" applyProtection="1">
      <alignment horizontal="right" indent="3"/>
      <protection locked="0"/>
    </xf>
    <xf numFmtId="1" fontId="0" fillId="17" borderId="17" xfId="0" applyNumberFormat="1" applyFill="1" applyBorder="1" applyAlignment="1" applyProtection="1">
      <alignment horizontal="right" indent="3"/>
      <protection locked="0"/>
    </xf>
    <xf numFmtId="169" fontId="0" fillId="16" borderId="13" xfId="0" applyNumberFormat="1" applyFill="1" applyBorder="1" applyAlignment="1" applyProtection="1">
      <alignment horizontal="right" indent="3"/>
      <protection locked="0"/>
    </xf>
    <xf numFmtId="169" fontId="0" fillId="17" borderId="17" xfId="0" applyNumberFormat="1" applyFill="1" applyBorder="1" applyAlignment="1" applyProtection="1">
      <alignment horizontal="right" indent="3"/>
      <protection locked="0"/>
    </xf>
    <xf numFmtId="0" fontId="0" fillId="16" borderId="13" xfId="0" applyFill="1" applyBorder="1" applyAlignment="1" applyProtection="1">
      <alignment horizontal="right" indent="3"/>
      <protection locked="0"/>
    </xf>
    <xf numFmtId="0" fontId="0" fillId="17" borderId="17" xfId="0" applyFill="1" applyBorder="1" applyAlignment="1" applyProtection="1">
      <alignment horizontal="right" indent="3"/>
      <protection locked="0"/>
    </xf>
    <xf numFmtId="0" fontId="16" fillId="14" borderId="18" xfId="0" applyFont="1" applyFill="1" applyBorder="1" applyAlignment="1" applyProtection="1">
      <alignment horizontal="right"/>
    </xf>
    <xf numFmtId="0" fontId="19" fillId="16" borderId="13" xfId="0" applyFont="1" applyFill="1" applyBorder="1" applyAlignment="1" applyProtection="1">
      <alignment horizontal="right" shrinkToFit="1"/>
      <protection locked="0"/>
    </xf>
    <xf numFmtId="0" fontId="19" fillId="17" borderId="17" xfId="0" applyFont="1" applyFill="1" applyBorder="1" applyAlignment="1" applyProtection="1">
      <alignment horizontal="right" shrinkToFit="1"/>
      <protection locked="0"/>
    </xf>
    <xf numFmtId="0" fontId="0"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0" fillId="0" borderId="19" xfId="0" applyBorder="1" applyAlignment="1" applyProtection="1">
      <alignment horizontal="center" vertical="center"/>
    </xf>
    <xf numFmtId="0" fontId="0" fillId="0" borderId="23" xfId="0" applyFont="1" applyBorder="1" applyAlignment="1" applyProtection="1">
      <alignment horizontal="left" vertical="center" wrapText="1"/>
    </xf>
    <xf numFmtId="0" fontId="35"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28" fillId="0" borderId="0" xfId="0" applyFont="1" applyBorder="1" applyAlignment="1" applyProtection="1">
      <alignment horizontal="left" vertical="center"/>
    </xf>
    <xf numFmtId="0" fontId="0" fillId="0" borderId="0" xfId="0" applyFont="1" applyBorder="1" applyAlignment="1" applyProtection="1">
      <alignment horizontal="left" vertical="center"/>
    </xf>
    <xf numFmtId="0" fontId="16" fillId="0" borderId="0" xfId="0" applyFont="1" applyBorder="1" applyAlignment="1" applyProtection="1">
      <alignment horizontal="left" vertical="center"/>
    </xf>
    <xf numFmtId="49" fontId="0" fillId="0" borderId="25" xfId="0" applyNumberFormat="1" applyFont="1" applyBorder="1" applyAlignment="1" applyProtection="1">
      <alignment horizontal="left" vertical="center" wrapText="1"/>
    </xf>
    <xf numFmtId="0" fontId="37" fillId="0" borderId="0" xfId="0" applyFont="1" applyBorder="1" applyAlignment="1" applyProtection="1">
      <alignment horizontal="justify" vertical="center" wrapText="1"/>
    </xf>
    <xf numFmtId="0" fontId="16" fillId="0" borderId="26" xfId="0" applyFont="1" applyBorder="1" applyAlignment="1" applyProtection="1">
      <alignment horizontal="left" vertical="center"/>
    </xf>
    <xf numFmtId="0" fontId="0" fillId="0" borderId="25" xfId="0" applyFont="1" applyBorder="1" applyAlignment="1" applyProtection="1">
      <alignment horizontal="left" vertical="center" wrapText="1"/>
    </xf>
    <xf numFmtId="0" fontId="16" fillId="0" borderId="25" xfId="0" applyFont="1" applyBorder="1" applyAlignment="1" applyProtection="1">
      <alignment horizontal="left" vertical="center" wrapText="1"/>
    </xf>
    <xf numFmtId="0" fontId="38" fillId="0" borderId="19" xfId="0" applyFont="1" applyBorder="1" applyAlignment="1" applyProtection="1">
      <alignment horizontal="center" vertical="center" wrapText="1"/>
    </xf>
    <xf numFmtId="0" fontId="39" fillId="0" borderId="11" xfId="0" applyFont="1" applyBorder="1" applyAlignment="1" applyProtection="1">
      <alignment horizontal="left" vertical="center" wrapText="1"/>
    </xf>
    <xf numFmtId="0" fontId="40" fillId="0" borderId="25" xfId="0" applyFont="1" applyBorder="1" applyAlignment="1">
      <alignment horizontal="left" vertical="center" wrapText="1"/>
    </xf>
    <xf numFmtId="0" fontId="41" fillId="0" borderId="19" xfId="0" applyFont="1" applyBorder="1" applyAlignment="1" applyProtection="1">
      <alignment horizontal="left" vertical="center" wrapText="1"/>
    </xf>
    <xf numFmtId="170" fontId="41" fillId="0" borderId="19" xfId="0" applyNumberFormat="1" applyFont="1" applyBorder="1" applyAlignment="1" applyProtection="1">
      <alignment horizontal="center" vertical="center"/>
      <protection locked="0"/>
    </xf>
    <xf numFmtId="171" fontId="41" fillId="0" borderId="19" xfId="0" applyNumberFormat="1" applyFont="1" applyBorder="1" applyAlignment="1" applyProtection="1">
      <alignment horizontal="center" vertical="center" wrapText="1"/>
    </xf>
    <xf numFmtId="3" fontId="41" fillId="0" borderId="23" xfId="0" applyNumberFormat="1"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49" fontId="16" fillId="0" borderId="27" xfId="0" applyNumberFormat="1" applyFont="1" applyBorder="1" applyAlignment="1" applyProtection="1">
      <alignment horizontal="left" vertical="center" wrapText="1"/>
    </xf>
    <xf numFmtId="0" fontId="0" fillId="0" borderId="27" xfId="0" applyFont="1" applyBorder="1" applyAlignment="1" applyProtection="1">
      <alignment horizontal="left" vertical="center" wrapText="1"/>
    </xf>
    <xf numFmtId="171" fontId="0" fillId="0" borderId="19" xfId="0" applyNumberFormat="1" applyBorder="1" applyAlignment="1" applyProtection="1">
      <alignment horizontal="right" vertical="center"/>
    </xf>
    <xf numFmtId="49" fontId="15"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wrapText="1"/>
    </xf>
    <xf numFmtId="0" fontId="29" fillId="10" borderId="29" xfId="0" applyFont="1" applyFill="1" applyBorder="1" applyAlignment="1" applyProtection="1">
      <alignment horizontal="center" vertical="center"/>
    </xf>
    <xf numFmtId="0" fontId="38" fillId="0" borderId="30" xfId="0" applyFont="1" applyBorder="1" applyAlignment="1" applyProtection="1">
      <alignment horizontal="center" vertical="center" wrapText="1"/>
    </xf>
    <xf numFmtId="0" fontId="38" fillId="0" borderId="31" xfId="0" applyFont="1" applyBorder="1" applyAlignment="1" applyProtection="1">
      <alignment horizontal="center" vertical="center" wrapText="1"/>
    </xf>
    <xf numFmtId="0" fontId="0" fillId="0" borderId="31" xfId="0" applyFont="1" applyBorder="1" applyAlignment="1" applyProtection="1">
      <alignment horizontal="center" vertical="center"/>
    </xf>
    <xf numFmtId="0" fontId="19" fillId="0" borderId="31" xfId="0" applyFont="1" applyBorder="1" applyAlignment="1" applyProtection="1">
      <alignment horizontal="center" vertical="center"/>
    </xf>
    <xf numFmtId="0" fontId="38" fillId="0" borderId="31" xfId="0" applyFont="1" applyBorder="1" applyAlignment="1" applyProtection="1">
      <alignment horizontal="center" vertical="center"/>
    </xf>
    <xf numFmtId="0" fontId="19" fillId="0" borderId="31" xfId="0" applyFont="1" applyBorder="1" applyAlignment="1" applyProtection="1">
      <alignment horizontal="center" vertical="center" wrapText="1"/>
    </xf>
    <xf numFmtId="0" fontId="38" fillId="0" borderId="32"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19" fillId="0" borderId="33" xfId="0" applyFont="1" applyBorder="1" applyAlignment="1" applyProtection="1">
      <alignment horizontal="center" vertical="center" wrapText="1"/>
    </xf>
    <xf numFmtId="175" fontId="0" fillId="0" borderId="19" xfId="0" applyNumberFormat="1" applyFont="1" applyBorder="1" applyAlignment="1" applyProtection="1">
      <alignment horizontal="center" vertical="center" wrapText="1"/>
    </xf>
    <xf numFmtId="0" fontId="0" fillId="0" borderId="34" xfId="0" applyFont="1" applyBorder="1" applyAlignment="1" applyProtection="1">
      <alignment horizontal="center" vertical="center" wrapText="1"/>
    </xf>
    <xf numFmtId="0" fontId="0" fillId="0" borderId="35" xfId="0" applyFont="1" applyBorder="1" applyAlignment="1" applyProtection="1">
      <alignment horizontal="center" vertical="center" wrapText="1"/>
    </xf>
    <xf numFmtId="171" fontId="0" fillId="0" borderId="19" xfId="0" applyNumberFormat="1" applyFont="1" applyBorder="1" applyAlignment="1" applyProtection="1">
      <alignment horizontal="center" vertical="center" wrapText="1"/>
    </xf>
    <xf numFmtId="0" fontId="0" fillId="0" borderId="34" xfId="0" applyFont="1" applyBorder="1" applyAlignment="1" applyProtection="1">
      <alignment horizontal="center" vertical="center" wrapText="1" shrinkToFit="1"/>
    </xf>
    <xf numFmtId="0" fontId="0" fillId="0" borderId="37" xfId="0" applyFont="1" applyBorder="1" applyAlignment="1" applyProtection="1">
      <alignment horizontal="center" vertical="center" wrapText="1"/>
    </xf>
    <xf numFmtId="0" fontId="0" fillId="0" borderId="38" xfId="0" applyFont="1" applyBorder="1" applyAlignment="1" applyProtection="1">
      <alignment horizontal="center" vertical="center" wrapText="1"/>
    </xf>
    <xf numFmtId="171" fontId="0" fillId="0" borderId="39" xfId="0" applyNumberFormat="1" applyFont="1" applyBorder="1" applyAlignment="1" applyProtection="1">
      <alignment horizontal="center" vertical="center" wrapText="1"/>
    </xf>
    <xf numFmtId="175" fontId="0" fillId="0" borderId="39" xfId="0" applyNumberFormat="1" applyFont="1" applyBorder="1" applyAlignment="1" applyProtection="1">
      <alignment horizontal="center" vertical="center" wrapText="1"/>
    </xf>
    <xf numFmtId="176" fontId="16" fillId="0" borderId="19" xfId="0" applyNumberFormat="1" applyFont="1" applyBorder="1" applyAlignment="1" applyProtection="1">
      <alignment horizontal="center" vertical="center"/>
    </xf>
    <xf numFmtId="176" fontId="0" fillId="0" borderId="46" xfId="0" applyNumberFormat="1" applyBorder="1" applyAlignment="1" applyProtection="1">
      <alignment horizontal="left" vertical="center" wrapText="1"/>
    </xf>
    <xf numFmtId="0" fontId="35" fillId="0" borderId="42" xfId="0" applyFont="1" applyBorder="1" applyAlignment="1" applyProtection="1">
      <alignment horizontal="left" vertical="center"/>
    </xf>
    <xf numFmtId="4" fontId="0" fillId="0" borderId="33" xfId="0" applyNumberFormat="1" applyFont="1" applyBorder="1" applyAlignment="1" applyProtection="1">
      <alignment horizontal="right" vertical="center"/>
    </xf>
    <xf numFmtId="4" fontId="0" fillId="0" borderId="35" xfId="0" applyNumberFormat="1" applyFont="1" applyBorder="1" applyAlignment="1" applyProtection="1">
      <alignment horizontal="right" vertical="center"/>
    </xf>
    <xf numFmtId="171" fontId="0" fillId="0" borderId="11" xfId="0" applyNumberFormat="1" applyFont="1" applyBorder="1" applyAlignment="1" applyProtection="1">
      <alignment horizontal="center" vertical="center"/>
    </xf>
    <xf numFmtId="171" fontId="16" fillId="0" borderId="24" xfId="0" applyNumberFormat="1" applyFont="1" applyBorder="1" applyAlignment="1" applyProtection="1">
      <alignment horizontal="right" vertical="center"/>
    </xf>
    <xf numFmtId="171" fontId="16" fillId="0" borderId="45" xfId="0" applyNumberFormat="1" applyFont="1" applyBorder="1" applyAlignment="1" applyProtection="1">
      <alignment horizontal="center" vertical="center"/>
    </xf>
    <xf numFmtId="171" fontId="16" fillId="0" borderId="11" xfId="0" applyNumberFormat="1" applyFont="1" applyBorder="1" applyAlignment="1" applyProtection="1">
      <alignment horizontal="center" vertical="center"/>
    </xf>
    <xf numFmtId="171" fontId="0" fillId="0" borderId="0" xfId="0" applyNumberFormat="1" applyFont="1" applyBorder="1" applyAlignment="1" applyProtection="1">
      <alignment horizontal="right" vertical="center"/>
    </xf>
    <xf numFmtId="171" fontId="16" fillId="0" borderId="19" xfId="0" applyNumberFormat="1" applyFont="1" applyBorder="1" applyAlignment="1" applyProtection="1">
      <alignment horizontal="center" vertical="center"/>
    </xf>
    <xf numFmtId="171" fontId="0" fillId="0" borderId="24" xfId="0" applyNumberFormat="1" applyFont="1" applyBorder="1" applyAlignment="1" applyProtection="1">
      <alignment horizontal="right" vertical="center"/>
    </xf>
    <xf numFmtId="178" fontId="0" fillId="0" borderId="26" xfId="0" applyNumberFormat="1" applyFont="1" applyBorder="1" applyAlignment="1" applyProtection="1">
      <alignment horizontal="right" vertical="center"/>
    </xf>
    <xf numFmtId="176" fontId="0" fillId="0" borderId="26" xfId="0" applyNumberFormat="1" applyFont="1" applyBorder="1" applyAlignment="1" applyProtection="1">
      <alignment horizontal="center" vertical="center"/>
    </xf>
    <xf numFmtId="171" fontId="16" fillId="0" borderId="45" xfId="0" applyNumberFormat="1" applyFont="1" applyBorder="1" applyAlignment="1" applyProtection="1">
      <alignment horizontal="right" vertical="center"/>
    </xf>
    <xf numFmtId="0" fontId="51" fillId="0" borderId="0" xfId="0" applyFont="1" applyBorder="1" applyAlignment="1" applyProtection="1">
      <alignment horizontal="right" vertical="center"/>
    </xf>
    <xf numFmtId="171" fontId="16" fillId="0" borderId="45" xfId="1" applyNumberFormat="1" applyFont="1" applyBorder="1" applyAlignment="1" applyProtection="1">
      <alignment horizontal="right" vertical="center"/>
    </xf>
    <xf numFmtId="179" fontId="16" fillId="0" borderId="0" xfId="0" applyNumberFormat="1" applyFont="1" applyBorder="1" applyAlignment="1" applyProtection="1">
      <alignment horizontal="center" vertical="center"/>
    </xf>
    <xf numFmtId="0" fontId="0" fillId="0" borderId="11" xfId="0" applyFont="1" applyBorder="1" applyAlignment="1" applyProtection="1">
      <alignment horizontal="left" vertical="center"/>
    </xf>
    <xf numFmtId="0" fontId="16" fillId="0" borderId="29" xfId="0" applyFont="1" applyBorder="1" applyAlignment="1" applyProtection="1">
      <alignment horizontal="center" vertical="center"/>
    </xf>
    <xf numFmtId="0" fontId="16" fillId="0" borderId="45" xfId="0" applyFont="1" applyBorder="1" applyAlignment="1" applyProtection="1">
      <alignment horizontal="center" vertical="center"/>
    </xf>
    <xf numFmtId="171" fontId="16" fillId="0" borderId="0" xfId="0" applyNumberFormat="1" applyFont="1" applyBorder="1" applyAlignment="1" applyProtection="1">
      <alignment horizontal="right" vertical="center"/>
    </xf>
    <xf numFmtId="0" fontId="0" fillId="0" borderId="26" xfId="0" applyFont="1" applyBorder="1" applyAlignment="1" applyProtection="1">
      <alignment horizontal="left" vertical="center"/>
    </xf>
    <xf numFmtId="171" fontId="16" fillId="0" borderId="26" xfId="0" applyNumberFormat="1" applyFont="1" applyBorder="1" applyAlignment="1" applyProtection="1">
      <alignment horizontal="right" vertical="center"/>
    </xf>
    <xf numFmtId="171" fontId="16" fillId="0" borderId="28" xfId="0" applyNumberFormat="1" applyFont="1" applyBorder="1" applyAlignment="1" applyProtection="1">
      <alignment horizontal="right" vertical="center"/>
    </xf>
    <xf numFmtId="0" fontId="0" fillId="18" borderId="43" xfId="0" applyFont="1" applyFill="1" applyBorder="1" applyAlignment="1" applyProtection="1">
      <alignment horizontal="right" vertical="center"/>
    </xf>
    <xf numFmtId="171" fontId="0" fillId="0" borderId="49" xfId="0" applyNumberFormat="1" applyFont="1" applyBorder="1" applyAlignment="1" applyProtection="1">
      <alignment horizontal="right" vertical="center"/>
    </xf>
    <xf numFmtId="49" fontId="0" fillId="0" borderId="0" xfId="0" applyNumberFormat="1" applyFont="1" applyBorder="1" applyAlignment="1" applyProtection="1">
      <alignment horizontal="center" vertical="center"/>
    </xf>
    <xf numFmtId="180" fontId="0" fillId="18" borderId="50" xfId="0" applyNumberFormat="1" applyFont="1" applyFill="1" applyBorder="1" applyAlignment="1">
      <alignment horizontal="right" vertical="center"/>
    </xf>
    <xf numFmtId="178" fontId="53" fillId="0" borderId="26" xfId="1" applyNumberFormat="1" applyBorder="1" applyAlignment="1" applyProtection="1">
      <alignment horizontal="left" vertical="center"/>
    </xf>
    <xf numFmtId="171" fontId="0" fillId="0" borderId="26" xfId="0" applyNumberFormat="1" applyFont="1" applyBorder="1" applyAlignment="1" applyProtection="1">
      <alignment horizontal="right" vertical="center"/>
    </xf>
    <xf numFmtId="0" fontId="0" fillId="18" borderId="50" xfId="0" applyFont="1" applyFill="1" applyBorder="1" applyAlignment="1">
      <alignment horizontal="right" vertical="center"/>
    </xf>
    <xf numFmtId="178" fontId="53" fillId="0" borderId="21" xfId="1" applyNumberFormat="1" applyBorder="1" applyAlignment="1" applyProtection="1">
      <alignment horizontal="left" vertical="center"/>
    </xf>
    <xf numFmtId="171" fontId="0" fillId="0" borderId="21" xfId="0" applyNumberFormat="1" applyFont="1" applyBorder="1" applyAlignment="1" applyProtection="1">
      <alignment horizontal="right" vertical="center"/>
    </xf>
    <xf numFmtId="171" fontId="0" fillId="0" borderId="22" xfId="0" applyNumberFormat="1" applyFont="1" applyBorder="1" applyAlignment="1" applyProtection="1">
      <alignment horizontal="center" vertical="center"/>
    </xf>
    <xf numFmtId="0" fontId="0" fillId="18" borderId="46" xfId="0" applyFont="1" applyFill="1" applyBorder="1" applyAlignment="1">
      <alignment horizontal="center" vertical="center"/>
    </xf>
    <xf numFmtId="178" fontId="53" fillId="0" borderId="0" xfId="1" applyNumberFormat="1" applyBorder="1" applyAlignment="1" applyProtection="1">
      <alignment horizontal="left" vertical="center"/>
    </xf>
    <xf numFmtId="171" fontId="0" fillId="0" borderId="24" xfId="0" applyNumberFormat="1" applyFont="1" applyBorder="1" applyAlignment="1" applyProtection="1">
      <alignment horizontal="center" vertical="center"/>
    </xf>
    <xf numFmtId="171" fontId="16" fillId="0" borderId="53" xfId="0" applyNumberFormat="1" applyFont="1" applyBorder="1" applyAlignment="1" applyProtection="1">
      <alignment horizontal="right" vertical="center"/>
    </xf>
    <xf numFmtId="0" fontId="0" fillId="0" borderId="54" xfId="0" applyBorder="1" applyAlignment="1" applyProtection="1">
      <alignment horizontal="right"/>
      <protection locked="0"/>
    </xf>
  </cellXfs>
  <cellStyles count="22">
    <cellStyle name="Accent" xfId="15"/>
    <cellStyle name="Accent 1" xfId="16"/>
    <cellStyle name="Accent 2" xfId="17"/>
    <cellStyle name="Accent 3" xfId="18"/>
    <cellStyle name="Bad" xfId="12"/>
    <cellStyle name="Error" xfId="14"/>
    <cellStyle name="Footnote" xfId="7"/>
    <cellStyle name="Good" xfId="10"/>
    <cellStyle name="Heading" xfId="2"/>
    <cellStyle name="Heading 1" xfId="3"/>
    <cellStyle name="Heading 2" xfId="4"/>
    <cellStyle name="Hyperlink" xfId="8"/>
    <cellStyle name="Monétaire" xfId="1" builtinId="4"/>
    <cellStyle name="Monétaire 2" xfId="19"/>
    <cellStyle name="Neutral" xfId="11"/>
    <cellStyle name="Normal" xfId="0" builtinId="0"/>
    <cellStyle name="Normal 2" xfId="20"/>
    <cellStyle name="Note" xfId="6"/>
    <cellStyle name="Status" xfId="9"/>
    <cellStyle name="Text" xfId="5"/>
    <cellStyle name="Titre 1" xfId="21"/>
    <cellStyle name="Warning" xfId="13"/>
  </cellStyles>
  <dxfs count="5">
    <dxf>
      <font>
        <name val="Arial"/>
      </font>
      <fill>
        <patternFill>
          <bgColor rgb="FF000000"/>
        </patternFill>
      </fill>
    </dxf>
    <dxf>
      <font>
        <name val="Arial"/>
      </font>
      <fill>
        <patternFill>
          <bgColor rgb="FF000000"/>
        </patternFill>
      </fill>
    </dxf>
    <dxf>
      <font>
        <color rgb="FFFF0000"/>
        <name val="Arial"/>
      </font>
    </dxf>
    <dxf>
      <font>
        <color rgb="FFFF0000"/>
        <name val="Arial"/>
      </font>
    </dxf>
    <dxf>
      <font>
        <color rgb="FFFF0000"/>
        <name val="Arial"/>
      </font>
    </dxf>
  </dxfs>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DDDDDD"/>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CC"/>
      <rgbColor rgb="FF3366FF"/>
      <rgbColor rgb="FF33CCCC"/>
      <rgbColor rgb="FF99CC00"/>
      <rgbColor rgb="FFFFCC00"/>
      <rgbColor rgb="FFF79646"/>
      <rgbColor rgb="FFFF6600"/>
      <rgbColor rgb="FF666699"/>
      <rgbColor rgb="FFBFBFBF"/>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65520</xdr:rowOff>
    </xdr:from>
    <xdr:to>
      <xdr:col>6</xdr:col>
      <xdr:colOff>248040</xdr:colOff>
      <xdr:row>38</xdr:row>
      <xdr:rowOff>156960</xdr:rowOff>
    </xdr:to>
    <xdr:pic>
      <xdr:nvPicPr>
        <xdr:cNvPr id="2" name="Picture 2">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srcRect l="1665" t="16002" r="38095" b="8953"/>
        <a:stretch/>
      </xdr:blipFill>
      <xdr:spPr>
        <a:xfrm>
          <a:off x="0" y="3134160"/>
          <a:ext cx="4766400" cy="3180240"/>
        </a:xfrm>
        <a:prstGeom prst="rect">
          <a:avLst/>
        </a:prstGeom>
        <a:ln w="3240">
          <a:solidFill>
            <a:srgbClr val="3465A4"/>
          </a:solidFill>
          <a:round/>
        </a:ln>
      </xdr:spPr>
    </xdr:pic>
    <xdr:clientData/>
  </xdr:twoCellAnchor>
  <xdr:twoCellAnchor>
    <xdr:from>
      <xdr:col>0</xdr:col>
      <xdr:colOff>9360</xdr:colOff>
      <xdr:row>19</xdr:row>
      <xdr:rowOff>75240</xdr:rowOff>
    </xdr:from>
    <xdr:to>
      <xdr:col>3</xdr:col>
      <xdr:colOff>47880</xdr:colOff>
      <xdr:row>20</xdr:row>
      <xdr:rowOff>54360</xdr:rowOff>
    </xdr:to>
    <xdr:sp macro="" textlink="">
      <xdr:nvSpPr>
        <xdr:cNvPr id="3" name="CustomShape 1">
          <a:extLst>
            <a:ext uri="{FF2B5EF4-FFF2-40B4-BE49-F238E27FC236}">
              <a16:creationId xmlns="" xmlns:a16="http://schemas.microsoft.com/office/drawing/2014/main" id="{00000000-0008-0000-0000-000003000000}"/>
            </a:ext>
          </a:extLst>
        </xdr:cNvPr>
        <xdr:cNvSpPr/>
      </xdr:nvSpPr>
      <xdr:spPr>
        <a:xfrm>
          <a:off x="9360" y="3143880"/>
          <a:ext cx="2297520" cy="141840"/>
        </a:xfrm>
        <a:prstGeom prst="rect">
          <a:avLst/>
        </a:prstGeom>
        <a:noFill/>
        <a:ln w="19080">
          <a:solidFill>
            <a:srgbClr val="FF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20</xdr:row>
      <xdr:rowOff>83160</xdr:rowOff>
    </xdr:from>
    <xdr:to>
      <xdr:col>3</xdr:col>
      <xdr:colOff>47880</xdr:colOff>
      <xdr:row>23</xdr:row>
      <xdr:rowOff>24120</xdr:rowOff>
    </xdr:to>
    <xdr:sp macro="" textlink="">
      <xdr:nvSpPr>
        <xdr:cNvPr id="4" name="CustomShape 1">
          <a:extLst>
            <a:ext uri="{FF2B5EF4-FFF2-40B4-BE49-F238E27FC236}">
              <a16:creationId xmlns="" xmlns:a16="http://schemas.microsoft.com/office/drawing/2014/main" id="{00000000-0008-0000-0000-000004000000}"/>
            </a:ext>
          </a:extLst>
        </xdr:cNvPr>
        <xdr:cNvSpPr/>
      </xdr:nvSpPr>
      <xdr:spPr>
        <a:xfrm>
          <a:off x="9360" y="3314520"/>
          <a:ext cx="2297520" cy="428760"/>
        </a:xfrm>
        <a:prstGeom prst="rect">
          <a:avLst/>
        </a:prstGeom>
        <a:noFill/>
        <a:ln w="19080">
          <a:solidFill>
            <a:srgbClr val="FF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25</xdr:row>
      <xdr:rowOff>60840</xdr:rowOff>
    </xdr:from>
    <xdr:to>
      <xdr:col>1</xdr:col>
      <xdr:colOff>343080</xdr:colOff>
      <xdr:row>31</xdr:row>
      <xdr:rowOff>133200</xdr:rowOff>
    </xdr:to>
    <xdr:sp macro="" textlink="">
      <xdr:nvSpPr>
        <xdr:cNvPr id="5" name="CustomShape 1">
          <a:extLst>
            <a:ext uri="{FF2B5EF4-FFF2-40B4-BE49-F238E27FC236}">
              <a16:creationId xmlns="" xmlns:a16="http://schemas.microsoft.com/office/drawing/2014/main" id="{00000000-0008-0000-0000-000005000000}"/>
            </a:ext>
          </a:extLst>
        </xdr:cNvPr>
        <xdr:cNvSpPr/>
      </xdr:nvSpPr>
      <xdr:spPr>
        <a:xfrm>
          <a:off x="9360" y="4105080"/>
          <a:ext cx="1086480" cy="1047600"/>
        </a:xfrm>
        <a:prstGeom prst="rect">
          <a:avLst/>
        </a:prstGeom>
        <a:noFill/>
        <a:ln w="19080">
          <a:solidFill>
            <a:srgbClr val="FF0000"/>
          </a:solidFill>
          <a:miter/>
        </a:ln>
      </xdr:spPr>
      <xdr:style>
        <a:lnRef idx="0">
          <a:scrgbClr r="0" g="0" b="0"/>
        </a:lnRef>
        <a:fillRef idx="0">
          <a:scrgbClr r="0" g="0" b="0"/>
        </a:fillRef>
        <a:effectRef idx="0">
          <a:scrgbClr r="0" g="0" b="0"/>
        </a:effectRef>
        <a:fontRef idx="minor"/>
      </xdr:style>
    </xdr:sp>
    <xdr:clientData/>
  </xdr:twoCellAnchor>
  <xdr:twoCellAnchor>
    <xdr:from>
      <xdr:col>1</xdr:col>
      <xdr:colOff>467280</xdr:colOff>
      <xdr:row>25</xdr:row>
      <xdr:rowOff>60840</xdr:rowOff>
    </xdr:from>
    <xdr:to>
      <xdr:col>3</xdr:col>
      <xdr:colOff>38160</xdr:colOff>
      <xdr:row>31</xdr:row>
      <xdr:rowOff>133200</xdr:rowOff>
    </xdr:to>
    <xdr:sp macro="" textlink="">
      <xdr:nvSpPr>
        <xdr:cNvPr id="6" name="CustomShape 1">
          <a:extLst>
            <a:ext uri="{FF2B5EF4-FFF2-40B4-BE49-F238E27FC236}">
              <a16:creationId xmlns="" xmlns:a16="http://schemas.microsoft.com/office/drawing/2014/main" id="{00000000-0008-0000-0000-000006000000}"/>
            </a:ext>
          </a:extLst>
        </xdr:cNvPr>
        <xdr:cNvSpPr/>
      </xdr:nvSpPr>
      <xdr:spPr>
        <a:xfrm>
          <a:off x="1220040" y="4105080"/>
          <a:ext cx="1077120" cy="1047600"/>
        </a:xfrm>
        <a:prstGeom prst="rect">
          <a:avLst/>
        </a:prstGeom>
        <a:noFill/>
        <a:ln w="19080">
          <a:solidFill>
            <a:srgbClr val="FF0000"/>
          </a:solidFill>
          <a:miter/>
        </a:ln>
      </xdr:spPr>
      <xdr:style>
        <a:lnRef idx="0">
          <a:scrgbClr r="0" g="0" b="0"/>
        </a:lnRef>
        <a:fillRef idx="0">
          <a:scrgbClr r="0" g="0" b="0"/>
        </a:fillRef>
        <a:effectRef idx="0">
          <a:scrgbClr r="0" g="0" b="0"/>
        </a:effectRef>
        <a:fontRef idx="minor"/>
      </xdr:style>
    </xdr:sp>
    <xdr:clientData/>
  </xdr:twoCellAnchor>
  <xdr:twoCellAnchor>
    <xdr:from>
      <xdr:col>3</xdr:col>
      <xdr:colOff>162720</xdr:colOff>
      <xdr:row>25</xdr:row>
      <xdr:rowOff>60840</xdr:rowOff>
    </xdr:from>
    <xdr:to>
      <xdr:col>4</xdr:col>
      <xdr:colOff>495720</xdr:colOff>
      <xdr:row>31</xdr:row>
      <xdr:rowOff>133200</xdr:rowOff>
    </xdr:to>
    <xdr:sp macro="" textlink="">
      <xdr:nvSpPr>
        <xdr:cNvPr id="7" name="CustomShape 1">
          <a:extLst>
            <a:ext uri="{FF2B5EF4-FFF2-40B4-BE49-F238E27FC236}">
              <a16:creationId xmlns="" xmlns:a16="http://schemas.microsoft.com/office/drawing/2014/main" id="{00000000-0008-0000-0000-000007000000}"/>
            </a:ext>
          </a:extLst>
        </xdr:cNvPr>
        <xdr:cNvSpPr/>
      </xdr:nvSpPr>
      <xdr:spPr>
        <a:xfrm>
          <a:off x="2421720" y="4105080"/>
          <a:ext cx="1086120" cy="1047600"/>
        </a:xfrm>
        <a:prstGeom prst="rect">
          <a:avLst/>
        </a:prstGeom>
        <a:noFill/>
        <a:ln w="19080">
          <a:solidFill>
            <a:srgbClr val="FF0000"/>
          </a:solidFill>
          <a:miter/>
        </a:ln>
      </xdr:spPr>
      <xdr:style>
        <a:lnRef idx="0">
          <a:scrgbClr r="0" g="0" b="0"/>
        </a:lnRef>
        <a:fillRef idx="0">
          <a:scrgbClr r="0" g="0" b="0"/>
        </a:fillRef>
        <a:effectRef idx="0">
          <a:scrgbClr r="0" g="0" b="0"/>
        </a:effectRef>
        <a:fontRef idx="minor"/>
      </xdr:style>
    </xdr:sp>
    <xdr:clientData/>
  </xdr:twoCellAnchor>
  <xdr:twoCellAnchor>
    <xdr:from>
      <xdr:col>4</xdr:col>
      <xdr:colOff>639000</xdr:colOff>
      <xdr:row>25</xdr:row>
      <xdr:rowOff>60840</xdr:rowOff>
    </xdr:from>
    <xdr:to>
      <xdr:col>6</xdr:col>
      <xdr:colOff>209880</xdr:colOff>
      <xdr:row>31</xdr:row>
      <xdr:rowOff>133200</xdr:rowOff>
    </xdr:to>
    <xdr:sp macro="" textlink="">
      <xdr:nvSpPr>
        <xdr:cNvPr id="8" name="CustomShape 1">
          <a:extLst>
            <a:ext uri="{FF2B5EF4-FFF2-40B4-BE49-F238E27FC236}">
              <a16:creationId xmlns="" xmlns:a16="http://schemas.microsoft.com/office/drawing/2014/main" id="{00000000-0008-0000-0000-000008000000}"/>
            </a:ext>
          </a:extLst>
        </xdr:cNvPr>
        <xdr:cNvSpPr/>
      </xdr:nvSpPr>
      <xdr:spPr>
        <a:xfrm>
          <a:off x="3651120" y="4105080"/>
          <a:ext cx="1077120" cy="1047600"/>
        </a:xfrm>
        <a:prstGeom prst="rect">
          <a:avLst/>
        </a:prstGeom>
        <a:noFill/>
        <a:ln w="19080">
          <a:solidFill>
            <a:srgbClr val="FF0000"/>
          </a:solidFill>
          <a:miter/>
        </a:ln>
      </xdr:spPr>
      <xdr:style>
        <a:lnRef idx="0">
          <a:scrgbClr r="0" g="0" b="0"/>
        </a:lnRef>
        <a:fillRef idx="0">
          <a:scrgbClr r="0" g="0" b="0"/>
        </a:fillRef>
        <a:effectRef idx="0">
          <a:scrgbClr r="0" g="0" b="0"/>
        </a:effectRef>
        <a:fontRef idx="minor"/>
      </xdr:style>
    </xdr:sp>
    <xdr:clientData/>
  </xdr:twoCellAnchor>
  <xdr:twoCellAnchor>
    <xdr:from>
      <xdr:col>6</xdr:col>
      <xdr:colOff>360720</xdr:colOff>
      <xdr:row>19</xdr:row>
      <xdr:rowOff>103680</xdr:rowOff>
    </xdr:from>
    <xdr:to>
      <xdr:col>7</xdr:col>
      <xdr:colOff>585360</xdr:colOff>
      <xdr:row>27</xdr:row>
      <xdr:rowOff>31320</xdr:rowOff>
    </xdr:to>
    <xdr:sp macro="" textlink="">
      <xdr:nvSpPr>
        <xdr:cNvPr id="9" name="CustomShape 1">
          <a:extLst>
            <a:ext uri="{FF2B5EF4-FFF2-40B4-BE49-F238E27FC236}">
              <a16:creationId xmlns="" xmlns:a16="http://schemas.microsoft.com/office/drawing/2014/main" id="{00000000-0008-0000-0000-000009000000}"/>
            </a:ext>
          </a:extLst>
        </xdr:cNvPr>
        <xdr:cNvSpPr/>
      </xdr:nvSpPr>
      <xdr:spPr>
        <a:xfrm>
          <a:off x="4879080" y="3172320"/>
          <a:ext cx="977760" cy="1228320"/>
        </a:xfrm>
        <a:prstGeom prst="rect">
          <a:avLst/>
        </a:prstGeom>
        <a:solidFill>
          <a:srgbClr val="FFFFFF"/>
        </a:solidFill>
        <a:ln w="19080">
          <a:solidFill>
            <a:srgbClr val="FF0000"/>
          </a:solidFill>
          <a:miter/>
        </a:ln>
      </xdr:spPr>
      <xdr:style>
        <a:lnRef idx="0">
          <a:scrgbClr r="0" g="0" b="0"/>
        </a:lnRef>
        <a:fillRef idx="0">
          <a:scrgbClr r="0" g="0" b="0"/>
        </a:fillRef>
        <a:effectRef idx="0">
          <a:scrgbClr r="0" g="0" b="0"/>
        </a:effectRef>
        <a:fontRef idx="minor"/>
      </xdr:style>
      <xdr:txBody>
        <a:bodyPr lIns="36720" tIns="32040" rIns="36720" bIns="0">
          <a:noAutofit/>
        </a:bodyPr>
        <a:lstStyle/>
        <a:p>
          <a:pPr algn="ctr">
            <a:lnSpc>
              <a:spcPct val="100000"/>
            </a:lnSpc>
          </a:pPr>
          <a:r>
            <a:rPr lang="fr-FR" sz="1000" b="1" strike="noStrike" spc="-1">
              <a:solidFill>
                <a:srgbClr val="FF0000"/>
              </a:solidFill>
              <a:latin typeface="Arial"/>
            </a:rPr>
            <a:t>Champs</a:t>
          </a:r>
          <a:endParaRPr lang="fr-FR" sz="1000" b="0" strike="noStrike" spc="-1">
            <a:latin typeface="Times New Roman"/>
          </a:endParaRPr>
        </a:p>
        <a:p>
          <a:pPr algn="ctr">
            <a:lnSpc>
              <a:spcPct val="100000"/>
            </a:lnSpc>
          </a:pPr>
          <a:r>
            <a:rPr lang="fr-FR" sz="1000" b="1" strike="noStrike" spc="-1">
              <a:solidFill>
                <a:srgbClr val="FF0000"/>
              </a:solidFill>
              <a:latin typeface="Arial"/>
            </a:rPr>
            <a:t>obligatoires</a:t>
          </a:r>
          <a:endParaRPr lang="fr-FR" sz="1000" b="0" strike="noStrike" spc="-1">
            <a:latin typeface="Times New Roman"/>
          </a:endParaRPr>
        </a:p>
        <a:p>
          <a:pPr algn="ctr">
            <a:lnSpc>
              <a:spcPct val="100000"/>
            </a:lnSpc>
          </a:pPr>
          <a:endParaRPr lang="fr-FR" sz="1000" b="0" strike="noStrike" spc="-1">
            <a:latin typeface="Times New Roman"/>
          </a:endParaRPr>
        </a:p>
        <a:p>
          <a:pPr algn="ctr">
            <a:lnSpc>
              <a:spcPct val="100000"/>
            </a:lnSpc>
          </a:pPr>
          <a:r>
            <a:rPr lang="fr-FR" sz="1000" b="0" strike="noStrike" spc="-1">
              <a:solidFill>
                <a:srgbClr val="000000"/>
              </a:solidFill>
              <a:latin typeface="Arial"/>
            </a:rPr>
            <a:t>L'état ne sera pas généré s'ils ne sont pas renseignés.</a:t>
          </a:r>
          <a:endParaRPr lang="fr-FR" sz="10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225360</xdr:colOff>
      <xdr:row>5</xdr:row>
      <xdr:rowOff>30600</xdr:rowOff>
    </xdr:from>
    <xdr:to>
      <xdr:col>37</xdr:col>
      <xdr:colOff>75600</xdr:colOff>
      <xdr:row>13</xdr:row>
      <xdr:rowOff>5760</xdr:rowOff>
    </xdr:to>
    <xdr:pic>
      <xdr:nvPicPr>
        <xdr:cNvPr id="8" name="Picture 1">
          <a:extLst>
            <a:ext uri="{FF2B5EF4-FFF2-40B4-BE49-F238E27FC236}">
              <a16:creationId xmlns="" xmlns:a16="http://schemas.microsoft.com/office/drawing/2014/main" id="{00000000-0008-0000-0100-000008000000}"/>
            </a:ext>
          </a:extLst>
        </xdr:cNvPr>
        <xdr:cNvPicPr/>
      </xdr:nvPicPr>
      <xdr:blipFill>
        <a:blip xmlns:r="http://schemas.openxmlformats.org/officeDocument/2006/relationships" r:embed="rId1"/>
        <a:stretch/>
      </xdr:blipFill>
      <xdr:spPr>
        <a:xfrm>
          <a:off x="11087640" y="660240"/>
          <a:ext cx="1332360" cy="777960"/>
        </a:xfrm>
        <a:prstGeom prst="rect">
          <a:avLst/>
        </a:prstGeom>
        <a:ln>
          <a:noFill/>
        </a:ln>
      </xdr:spPr>
    </xdr:pic>
    <xdr:clientData/>
  </xdr:twoCellAnchor>
  <xdr:twoCellAnchor>
    <xdr:from>
      <xdr:col>0</xdr:col>
      <xdr:colOff>0</xdr:colOff>
      <xdr:row>0</xdr:row>
      <xdr:rowOff>0</xdr:rowOff>
    </xdr:from>
    <xdr:to>
      <xdr:col>32</xdr:col>
      <xdr:colOff>19050</xdr:colOff>
      <xdr:row>70</xdr:row>
      <xdr:rowOff>152400</xdr:rowOff>
    </xdr:to>
    <xdr:sp macro="" textlink="">
      <xdr:nvSpPr>
        <xdr:cNvPr id="2058" name="_x0000_t202" hidden="1">
          <a:extLst>
            <a:ext uri="{FF2B5EF4-FFF2-40B4-BE49-F238E27FC236}">
              <a16:creationId xmlns="" xmlns:a16="http://schemas.microsoft.com/office/drawing/2014/main" id="{00000000-0008-0000-0100-00000A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56" name="_x0000_t202" hidden="1">
          <a:extLst>
            <a:ext uri="{FF2B5EF4-FFF2-40B4-BE49-F238E27FC236}">
              <a16:creationId xmlns="" xmlns:a16="http://schemas.microsoft.com/office/drawing/2014/main" id="{00000000-0008-0000-0100-000008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54" name="_x0000_t202" hidden="1">
          <a:extLst>
            <a:ext uri="{FF2B5EF4-FFF2-40B4-BE49-F238E27FC236}">
              <a16:creationId xmlns="" xmlns:a16="http://schemas.microsoft.com/office/drawing/2014/main" id="{00000000-0008-0000-0100-000006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52" name="_x0000_t202" hidden="1">
          <a:extLst>
            <a:ext uri="{FF2B5EF4-FFF2-40B4-BE49-F238E27FC236}">
              <a16:creationId xmlns="" xmlns:a16="http://schemas.microsoft.com/office/drawing/2014/main" id="{00000000-0008-0000-0100-000004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50" name="_x0000_t202" hidden="1">
          <a:extLst>
            <a:ext uri="{FF2B5EF4-FFF2-40B4-BE49-F238E27FC236}">
              <a16:creationId xmlns="" xmlns:a16="http://schemas.microsoft.com/office/drawing/2014/main" id="{00000000-0008-0000-01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 name="AutoShape 10"/>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3" name="AutoShape 8"/>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4" name="AutoShape 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5"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6"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7" name="AutoShape 10"/>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9" name="AutoShape 8"/>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0" name="AutoShape 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1"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3" name="AutoShape 10"/>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4" name="AutoShape 8"/>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5" name="AutoShape 6"/>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6"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7"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8" name="AutoShape 10"/>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19" name="AutoShape 8"/>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0" name="AutoShape 6"/>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1" name="AutoShape 4"/>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70</xdr:row>
      <xdr:rowOff>152400</xdr:rowOff>
    </xdr:to>
    <xdr:sp macro="" textlink="">
      <xdr:nvSpPr>
        <xdr:cNvPr id="22"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3" name="AutoShape 10"/>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4" name="AutoShape 8"/>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5" name="AutoShape 6"/>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6" name="AutoShape 4"/>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7" name="AutoShape 2"/>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8" name="AutoShape 10"/>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9" name="AutoShape 8"/>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30" name="AutoShape 6"/>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31" name="AutoShape 4"/>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48" name="AutoShape 2"/>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49" name="AutoShape 10"/>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1" name="AutoShape 8"/>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3" name="AutoShape 6"/>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5" name="AutoShape 4"/>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7" name="AutoShape 2"/>
        <xdr:cNvSpPr>
          <a:spLocks noChangeArrowheads="1"/>
        </xdr:cNvSpPr>
      </xdr:nvSpPr>
      <xdr:spPr bwMode="auto">
        <a:xfrm>
          <a:off x="0" y="0"/>
          <a:ext cx="9525000" cy="9296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59"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0" name="AutoShape 8"/>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1" name="AutoShape 6"/>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2" name="AutoShape 4"/>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3" name="AutoShape 2"/>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4"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5" name="AutoShape 8"/>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6" name="AutoShape 6"/>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7" name="AutoShape 4"/>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8" name="AutoShape 2"/>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69"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0" name="AutoShape 8"/>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1" name="AutoShape 6"/>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2" name="AutoShape 4"/>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3" name="AutoShape 2"/>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4"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5" name="AutoShape 8"/>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6" name="AutoShape 6"/>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7" name="AutoShape 4"/>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8" name="AutoShape 2"/>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79"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0" name="AutoShape 8"/>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1" name="AutoShape 6"/>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2" name="AutoShape 4"/>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3" name="AutoShape 2"/>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4"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5" name="AutoShape 8"/>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6" name="AutoShape 6"/>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7" name="AutoShape 4"/>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8" name="AutoShape 2"/>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89"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0" name="AutoShape 8"/>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1" name="AutoShape 6"/>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2" name="AutoShape 4"/>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3" name="AutoShape 2"/>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4"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5" name="AutoShape 8"/>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6" name="AutoShape 6"/>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7" name="AutoShape 4"/>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8" name="AutoShape 2"/>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099"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0" name="AutoShape 8"/>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1" name="AutoShape 6"/>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2" name="AutoShape 4"/>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3" name="AutoShape 2"/>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4"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5"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6"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32</xdr:col>
      <xdr:colOff>19050</xdr:colOff>
      <xdr:row>66</xdr:row>
      <xdr:rowOff>152400</xdr:rowOff>
    </xdr:to>
    <xdr:sp macro="" textlink="">
      <xdr:nvSpPr>
        <xdr:cNvPr id="2107" name="AutoShape 10"/>
        <xdr:cNvSpPr>
          <a:spLocks noChangeArrowheads="1"/>
        </xdr:cNvSpPr>
      </xdr:nvSpPr>
      <xdr:spPr bwMode="auto">
        <a:xfrm>
          <a:off x="0" y="0"/>
          <a:ext cx="9525000" cy="929640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38160</xdr:colOff>
      <xdr:row>4</xdr:row>
      <xdr:rowOff>84960</xdr:rowOff>
    </xdr:from>
    <xdr:to>
      <xdr:col>19</xdr:col>
      <xdr:colOff>66960</xdr:colOff>
      <xdr:row>8</xdr:row>
      <xdr:rowOff>98640</xdr:rowOff>
    </xdr:to>
    <xdr:pic>
      <xdr:nvPicPr>
        <xdr:cNvPr id="9" name="Picture 1">
          <a:extLst>
            <a:ext uri="{FF2B5EF4-FFF2-40B4-BE49-F238E27FC236}">
              <a16:creationId xmlns="" xmlns:a16="http://schemas.microsoft.com/office/drawing/2014/main" id="{00000000-0008-0000-0200-000009000000}"/>
            </a:ext>
          </a:extLst>
        </xdr:cNvPr>
        <xdr:cNvPicPr/>
      </xdr:nvPicPr>
      <xdr:blipFill>
        <a:blip xmlns:r="http://schemas.openxmlformats.org/officeDocument/2006/relationships" r:embed="rId1"/>
        <a:stretch/>
      </xdr:blipFill>
      <xdr:spPr>
        <a:xfrm>
          <a:off x="8400960" y="657720"/>
          <a:ext cx="1146960" cy="92340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40" zoomScaleNormal="100" workbookViewId="0">
      <selection activeCell="K51" sqref="K51"/>
    </sheetView>
  </sheetViews>
  <sheetFormatPr baseColWidth="10" defaultColWidth="9.140625" defaultRowHeight="12.75" x14ac:dyDescent="0.2"/>
  <cols>
    <col min="1" max="1025" width="10.7109375" customWidth="1"/>
  </cols>
  <sheetData>
    <row r="1" spans="1:8" ht="15" customHeight="1" x14ac:dyDescent="0.2">
      <c r="A1" s="1" t="s">
        <v>0</v>
      </c>
      <c r="B1" s="2"/>
      <c r="C1" s="2"/>
      <c r="D1" s="2"/>
      <c r="E1" s="2"/>
      <c r="F1" s="3"/>
      <c r="G1" s="3"/>
      <c r="H1" s="3"/>
    </row>
    <row r="2" spans="1:8" ht="4.5" customHeight="1" x14ac:dyDescent="0.2">
      <c r="A2" s="4"/>
      <c r="B2" s="4"/>
      <c r="C2" s="4"/>
      <c r="D2" s="4"/>
      <c r="E2" s="4"/>
      <c r="F2" s="5"/>
      <c r="G2" s="5"/>
      <c r="H2" s="5"/>
    </row>
    <row r="3" spans="1:8" x14ac:dyDescent="0.2">
      <c r="A3" s="6"/>
      <c r="B3" s="7"/>
      <c r="C3" s="8"/>
      <c r="D3" s="7"/>
      <c r="E3" s="7"/>
      <c r="F3" s="7"/>
      <c r="G3" s="7"/>
      <c r="H3" s="9"/>
    </row>
    <row r="4" spans="1:8" ht="18" x14ac:dyDescent="0.2">
      <c r="A4" s="338" t="s">
        <v>1</v>
      </c>
      <c r="B4" s="338"/>
      <c r="C4" s="338"/>
      <c r="D4" s="338"/>
      <c r="E4" s="338"/>
      <c r="F4" s="338"/>
      <c r="G4" s="338"/>
      <c r="H4" s="338"/>
    </row>
    <row r="5" spans="1:8" x14ac:dyDescent="0.2">
      <c r="A5" s="10"/>
      <c r="B5" s="11"/>
      <c r="C5" s="11"/>
      <c r="D5" s="11"/>
      <c r="E5" s="11"/>
      <c r="F5" s="11"/>
      <c r="G5" s="11"/>
      <c r="H5" s="12"/>
    </row>
    <row r="6" spans="1:8" ht="12.75" customHeight="1" x14ac:dyDescent="0.2">
      <c r="A6" s="339" t="s">
        <v>2</v>
      </c>
      <c r="B6" s="339"/>
      <c r="C6" s="339"/>
      <c r="D6" s="339"/>
      <c r="E6" s="339"/>
      <c r="F6" s="339"/>
      <c r="G6" s="339"/>
      <c r="H6" s="339"/>
    </row>
    <row r="7" spans="1:8" x14ac:dyDescent="0.2">
      <c r="A7" s="339"/>
      <c r="B7" s="339"/>
      <c r="C7" s="339"/>
      <c r="D7" s="339"/>
      <c r="E7" s="339"/>
      <c r="F7" s="339"/>
      <c r="G7" s="339"/>
      <c r="H7" s="339"/>
    </row>
    <row r="8" spans="1:8" x14ac:dyDescent="0.2">
      <c r="A8" s="10"/>
      <c r="B8" s="11"/>
      <c r="C8" s="11"/>
      <c r="D8" s="11"/>
      <c r="E8" s="11"/>
      <c r="F8" s="11"/>
      <c r="G8" s="11"/>
      <c r="H8" s="12"/>
    </row>
    <row r="9" spans="1:8" ht="12.75" customHeight="1" x14ac:dyDescent="0.2">
      <c r="A9" s="339" t="s">
        <v>3</v>
      </c>
      <c r="B9" s="339"/>
      <c r="C9" s="339"/>
      <c r="D9" s="339"/>
      <c r="E9" s="339"/>
      <c r="F9" s="339"/>
      <c r="G9" s="339"/>
      <c r="H9" s="339"/>
    </row>
    <row r="10" spans="1:8" x14ac:dyDescent="0.2">
      <c r="A10" s="339"/>
      <c r="B10" s="339"/>
      <c r="C10" s="339"/>
      <c r="D10" s="339"/>
      <c r="E10" s="339"/>
      <c r="F10" s="339"/>
      <c r="G10" s="339"/>
      <c r="H10" s="339"/>
    </row>
    <row r="11" spans="1:8" x14ac:dyDescent="0.2">
      <c r="A11" s="13" t="s">
        <v>4</v>
      </c>
      <c r="B11" s="11"/>
      <c r="C11" s="11"/>
      <c r="D11" s="11"/>
      <c r="E11" s="11"/>
      <c r="F11" s="11"/>
      <c r="G11" s="11"/>
      <c r="H11" s="12"/>
    </row>
    <row r="12" spans="1:8" x14ac:dyDescent="0.2">
      <c r="A12" s="14" t="s">
        <v>5</v>
      </c>
      <c r="B12" s="11"/>
      <c r="C12" s="11"/>
      <c r="D12" s="11"/>
      <c r="E12" s="11"/>
      <c r="F12" s="11"/>
      <c r="G12" s="11"/>
      <c r="H12" s="12"/>
    </row>
    <row r="13" spans="1:8" x14ac:dyDescent="0.2">
      <c r="A13" s="14" t="s">
        <v>6</v>
      </c>
      <c r="B13" s="11"/>
      <c r="C13" s="11"/>
      <c r="D13" s="11"/>
      <c r="E13" s="11"/>
      <c r="F13" s="11"/>
      <c r="G13" s="11"/>
      <c r="H13" s="12"/>
    </row>
    <row r="14" spans="1:8" x14ac:dyDescent="0.2">
      <c r="A14" s="14" t="s">
        <v>7</v>
      </c>
      <c r="B14" s="11"/>
      <c r="C14" s="11"/>
      <c r="D14" s="11"/>
      <c r="E14" s="11"/>
      <c r="F14" s="11"/>
      <c r="G14" s="11"/>
      <c r="H14" s="12"/>
    </row>
    <row r="15" spans="1:8" x14ac:dyDescent="0.2">
      <c r="A15" s="14" t="s">
        <v>8</v>
      </c>
      <c r="B15" s="11"/>
      <c r="C15" s="11"/>
      <c r="D15" s="11"/>
      <c r="E15" s="11"/>
      <c r="F15" s="11"/>
      <c r="G15" s="11"/>
      <c r="H15" s="12"/>
    </row>
    <row r="16" spans="1:8" x14ac:dyDescent="0.2">
      <c r="A16" s="10"/>
      <c r="B16" s="11"/>
      <c r="C16" s="11"/>
      <c r="D16" s="11"/>
      <c r="E16" s="11"/>
      <c r="F16" s="11"/>
      <c r="G16" s="11"/>
      <c r="H16" s="12"/>
    </row>
    <row r="17" spans="1:8" x14ac:dyDescent="0.2">
      <c r="A17" s="14" t="s">
        <v>9</v>
      </c>
      <c r="B17" s="11"/>
      <c r="C17" s="11"/>
      <c r="D17" s="11"/>
      <c r="E17" s="11"/>
      <c r="F17" s="11"/>
      <c r="G17" s="11"/>
      <c r="H17" s="12"/>
    </row>
    <row r="18" spans="1:8" x14ac:dyDescent="0.2">
      <c r="A18" s="10"/>
      <c r="B18" s="11"/>
      <c r="C18" s="11"/>
      <c r="D18" s="11"/>
      <c r="E18" s="11"/>
      <c r="F18" s="11"/>
      <c r="G18" s="11"/>
      <c r="H18" s="12"/>
    </row>
    <row r="19" spans="1:8" x14ac:dyDescent="0.2">
      <c r="A19" s="15" t="s">
        <v>10</v>
      </c>
      <c r="B19" s="11"/>
      <c r="C19" s="11"/>
      <c r="D19" s="11"/>
      <c r="E19" s="11"/>
      <c r="F19" s="11"/>
      <c r="G19" s="11"/>
      <c r="H19" s="12"/>
    </row>
    <row r="20" spans="1:8" x14ac:dyDescent="0.2">
      <c r="A20" s="10"/>
      <c r="B20" s="11"/>
      <c r="C20" s="11"/>
      <c r="D20" s="11"/>
      <c r="E20" s="11"/>
      <c r="F20" s="11"/>
      <c r="G20" s="11"/>
      <c r="H20" s="12"/>
    </row>
    <row r="21" spans="1:8" x14ac:dyDescent="0.2">
      <c r="A21" s="10"/>
      <c r="B21" s="11"/>
      <c r="C21" s="11"/>
      <c r="D21" s="11"/>
      <c r="E21" s="11"/>
      <c r="F21" s="11"/>
      <c r="G21" s="11"/>
      <c r="H21" s="12"/>
    </row>
    <row r="22" spans="1:8" x14ac:dyDescent="0.2">
      <c r="A22" s="10"/>
      <c r="B22" s="11"/>
      <c r="C22" s="11"/>
      <c r="D22" s="11"/>
      <c r="E22" s="11"/>
      <c r="F22" s="11"/>
      <c r="G22" s="11"/>
      <c r="H22" s="12"/>
    </row>
    <row r="23" spans="1:8" x14ac:dyDescent="0.2">
      <c r="A23" s="10"/>
      <c r="B23" s="11"/>
      <c r="C23" s="11"/>
      <c r="D23" s="11"/>
      <c r="E23" s="11"/>
      <c r="F23" s="11"/>
      <c r="G23" s="11"/>
      <c r="H23" s="12"/>
    </row>
    <row r="24" spans="1:8" x14ac:dyDescent="0.2">
      <c r="A24" s="10"/>
      <c r="B24" s="11"/>
      <c r="C24" s="11"/>
      <c r="D24" s="11"/>
      <c r="E24" s="11"/>
      <c r="F24" s="11"/>
      <c r="G24" s="11"/>
      <c r="H24" s="12"/>
    </row>
    <row r="25" spans="1:8" x14ac:dyDescent="0.2">
      <c r="A25" s="10"/>
      <c r="B25" s="11"/>
      <c r="C25" s="11"/>
      <c r="D25" s="11"/>
      <c r="E25" s="11"/>
      <c r="F25" s="11"/>
      <c r="G25" s="11"/>
      <c r="H25" s="12"/>
    </row>
    <row r="26" spans="1:8" x14ac:dyDescent="0.2">
      <c r="A26" s="10"/>
      <c r="B26" s="11"/>
      <c r="C26" s="11"/>
      <c r="D26" s="11"/>
      <c r="E26" s="11"/>
      <c r="F26" s="11"/>
      <c r="G26" s="11"/>
      <c r="H26" s="12"/>
    </row>
    <row r="27" spans="1:8" x14ac:dyDescent="0.2">
      <c r="A27" s="10"/>
      <c r="B27" s="11"/>
      <c r="C27" s="11"/>
      <c r="D27" s="11"/>
      <c r="E27" s="11"/>
      <c r="F27" s="11"/>
      <c r="G27" s="11"/>
      <c r="H27" s="12"/>
    </row>
    <row r="28" spans="1:8" x14ac:dyDescent="0.2">
      <c r="A28" s="10"/>
      <c r="B28" s="11"/>
      <c r="C28" s="11"/>
      <c r="D28" s="11"/>
      <c r="E28" s="11"/>
      <c r="F28" s="11"/>
      <c r="G28" s="11"/>
      <c r="H28" s="16"/>
    </row>
    <row r="29" spans="1:8" x14ac:dyDescent="0.2">
      <c r="A29" s="10"/>
      <c r="B29" s="11"/>
      <c r="C29" s="11"/>
      <c r="D29" s="11"/>
      <c r="E29" s="11"/>
      <c r="F29" s="11"/>
      <c r="G29" s="11"/>
      <c r="H29" s="16"/>
    </row>
    <row r="30" spans="1:8" x14ac:dyDescent="0.2">
      <c r="A30" s="10"/>
      <c r="B30" s="11"/>
      <c r="C30" s="11"/>
      <c r="D30" s="11"/>
      <c r="E30" s="11"/>
      <c r="F30" s="11"/>
      <c r="G30" s="11"/>
      <c r="H30" s="16"/>
    </row>
    <row r="31" spans="1:8" x14ac:dyDescent="0.2">
      <c r="A31" s="10"/>
      <c r="B31" s="11"/>
      <c r="C31" s="11"/>
      <c r="D31" s="11"/>
      <c r="E31" s="11"/>
      <c r="F31" s="11"/>
      <c r="G31" s="11"/>
      <c r="H31" s="16"/>
    </row>
    <row r="32" spans="1:8" x14ac:dyDescent="0.2">
      <c r="A32" s="10"/>
      <c r="B32" s="11"/>
      <c r="C32" s="11"/>
      <c r="D32" s="11"/>
      <c r="E32" s="11"/>
      <c r="F32" s="11"/>
      <c r="G32" s="11"/>
      <c r="H32" s="16"/>
    </row>
    <row r="33" spans="1:8" x14ac:dyDescent="0.2">
      <c r="A33" s="10"/>
      <c r="B33" s="11"/>
      <c r="C33" s="11"/>
      <c r="D33" s="11"/>
      <c r="E33" s="11"/>
      <c r="F33" s="11"/>
      <c r="G33" s="11"/>
      <c r="H33" s="16"/>
    </row>
    <row r="34" spans="1:8" x14ac:dyDescent="0.2">
      <c r="A34" s="10"/>
      <c r="B34" s="11"/>
      <c r="C34" s="11"/>
      <c r="D34" s="11"/>
      <c r="E34" s="11"/>
      <c r="F34" s="11"/>
      <c r="G34" s="11"/>
      <c r="H34" s="16"/>
    </row>
    <row r="35" spans="1:8" x14ac:dyDescent="0.2">
      <c r="A35" s="10"/>
      <c r="B35" s="11"/>
      <c r="C35" s="11"/>
      <c r="D35" s="11"/>
      <c r="E35" s="11"/>
      <c r="F35" s="11"/>
      <c r="G35" s="11"/>
      <c r="H35" s="17"/>
    </row>
    <row r="36" spans="1:8" x14ac:dyDescent="0.2">
      <c r="A36" s="10"/>
      <c r="B36" s="11"/>
      <c r="C36" s="11"/>
      <c r="D36" s="11"/>
      <c r="E36" s="11"/>
      <c r="F36" s="11"/>
      <c r="G36" s="11"/>
      <c r="H36" s="17"/>
    </row>
    <row r="37" spans="1:8" x14ac:dyDescent="0.2">
      <c r="A37" s="10"/>
      <c r="B37" s="11"/>
      <c r="C37" s="11"/>
      <c r="D37" s="11"/>
      <c r="E37" s="11"/>
      <c r="F37" s="11"/>
      <c r="G37" s="11"/>
      <c r="H37" s="17"/>
    </row>
    <row r="38" spans="1:8" x14ac:dyDescent="0.2">
      <c r="A38" s="10"/>
      <c r="B38" s="11"/>
      <c r="C38" s="11"/>
      <c r="D38" s="11"/>
      <c r="E38" s="11"/>
      <c r="F38" s="11"/>
      <c r="G38" s="11"/>
      <c r="H38" s="17"/>
    </row>
    <row r="39" spans="1:8" x14ac:dyDescent="0.2">
      <c r="A39" s="10"/>
      <c r="B39" s="11"/>
      <c r="C39" s="11"/>
      <c r="D39" s="11"/>
      <c r="E39" s="11"/>
      <c r="F39" s="11"/>
      <c r="G39" s="11"/>
      <c r="H39" s="17"/>
    </row>
    <row r="40" spans="1:8" x14ac:dyDescent="0.2">
      <c r="A40" s="10"/>
      <c r="B40" s="11"/>
      <c r="C40" s="11"/>
      <c r="D40" s="11"/>
      <c r="E40" s="11"/>
      <c r="F40" s="11"/>
      <c r="G40" s="11"/>
      <c r="H40" s="17"/>
    </row>
    <row r="41" spans="1:8" x14ac:dyDescent="0.2">
      <c r="A41" s="10"/>
      <c r="B41" s="11"/>
      <c r="C41" s="11"/>
      <c r="D41" s="11"/>
      <c r="E41" s="11"/>
      <c r="F41" s="11"/>
      <c r="G41" s="11"/>
      <c r="H41" s="17"/>
    </row>
    <row r="42" spans="1:8" x14ac:dyDescent="0.2">
      <c r="A42" s="10" t="s">
        <v>11</v>
      </c>
      <c r="B42" s="11"/>
      <c r="C42" s="11"/>
      <c r="D42" s="11"/>
      <c r="E42" s="11"/>
      <c r="F42" s="11"/>
      <c r="G42" s="11"/>
      <c r="H42" s="12"/>
    </row>
    <row r="43" spans="1:8" x14ac:dyDescent="0.2">
      <c r="A43" s="10"/>
      <c r="B43" s="11"/>
      <c r="C43" s="11"/>
      <c r="D43" s="11"/>
      <c r="E43" s="11"/>
      <c r="F43" s="11"/>
      <c r="G43" s="11"/>
      <c r="H43" s="12"/>
    </row>
    <row r="44" spans="1:8" x14ac:dyDescent="0.2">
      <c r="A44" s="10" t="s">
        <v>12</v>
      </c>
      <c r="B44" s="11"/>
      <c r="C44" s="11"/>
      <c r="D44" s="11"/>
      <c r="E44" s="11"/>
      <c r="F44" s="11"/>
      <c r="G44" s="11"/>
      <c r="H44" s="12"/>
    </row>
    <row r="45" spans="1:8" ht="12.75" customHeight="1" x14ac:dyDescent="0.2">
      <c r="A45" s="340" t="s">
        <v>13</v>
      </c>
      <c r="B45" s="340"/>
      <c r="C45" s="340"/>
      <c r="D45" s="340"/>
      <c r="E45" s="340"/>
      <c r="F45" s="340"/>
      <c r="G45" s="340"/>
      <c r="H45" s="340"/>
    </row>
    <row r="46" spans="1:8" x14ac:dyDescent="0.2">
      <c r="A46" s="340"/>
      <c r="B46" s="340"/>
      <c r="C46" s="340"/>
      <c r="D46" s="340"/>
      <c r="E46" s="340"/>
      <c r="F46" s="340"/>
      <c r="G46" s="340"/>
      <c r="H46" s="340"/>
    </row>
    <row r="47" spans="1:8" x14ac:dyDescent="0.2">
      <c r="A47" s="18"/>
      <c r="B47" s="19"/>
      <c r="C47" s="19"/>
      <c r="D47" s="19"/>
      <c r="E47" s="19"/>
      <c r="F47" s="19"/>
      <c r="G47" s="19"/>
      <c r="H47" s="20"/>
    </row>
    <row r="48" spans="1:8" x14ac:dyDescent="0.2">
      <c r="A48" s="10" t="s">
        <v>215</v>
      </c>
      <c r="B48" s="11"/>
      <c r="C48" s="11"/>
      <c r="D48" s="11"/>
      <c r="E48" s="11"/>
      <c r="F48" s="11"/>
      <c r="G48" s="11"/>
      <c r="H48" s="12"/>
    </row>
    <row r="49" spans="1:8" x14ac:dyDescent="0.2">
      <c r="A49" s="21" t="s">
        <v>216</v>
      </c>
      <c r="B49" s="22"/>
      <c r="C49" s="22"/>
      <c r="D49" s="22"/>
      <c r="E49" s="11"/>
      <c r="F49" s="11"/>
      <c r="G49" s="11"/>
      <c r="H49" s="12"/>
    </row>
    <row r="50" spans="1:8" x14ac:dyDescent="0.2">
      <c r="A50" s="21"/>
      <c r="B50" s="22"/>
      <c r="C50" s="22"/>
      <c r="D50" s="22"/>
      <c r="E50" s="11"/>
      <c r="F50" s="11"/>
      <c r="G50" s="11"/>
      <c r="H50" s="12"/>
    </row>
    <row r="51" spans="1:8" ht="18" x14ac:dyDescent="0.25">
      <c r="A51" s="341" t="s">
        <v>14</v>
      </c>
      <c r="B51" s="341"/>
      <c r="C51" s="341"/>
      <c r="D51" s="341"/>
      <c r="E51" s="341"/>
      <c r="F51" s="341"/>
      <c r="G51" s="341"/>
      <c r="H51" s="341"/>
    </row>
    <row r="52" spans="1:8" x14ac:dyDescent="0.2">
      <c r="A52" s="23"/>
      <c r="B52" s="24"/>
      <c r="C52" s="24"/>
      <c r="D52" s="24"/>
      <c r="E52" s="24"/>
      <c r="F52" s="24"/>
      <c r="G52" s="5"/>
      <c r="H52" s="25"/>
    </row>
    <row r="53" spans="1:8" ht="12.75" customHeight="1" x14ac:dyDescent="0.2">
      <c r="A53" s="337" t="s">
        <v>15</v>
      </c>
      <c r="B53" s="337"/>
      <c r="C53" s="337"/>
      <c r="D53" s="337"/>
      <c r="E53" s="337"/>
      <c r="F53" s="337"/>
      <c r="G53" s="337"/>
      <c r="H53" s="337"/>
    </row>
    <row r="54" spans="1:8" x14ac:dyDescent="0.2">
      <c r="A54" s="337"/>
      <c r="B54" s="337"/>
      <c r="C54" s="337"/>
      <c r="D54" s="337"/>
      <c r="E54" s="337"/>
      <c r="F54" s="337"/>
      <c r="G54" s="337"/>
      <c r="H54" s="337"/>
    </row>
    <row r="55" spans="1:8" x14ac:dyDescent="0.2">
      <c r="A55" s="26" t="s">
        <v>16</v>
      </c>
      <c r="B55" s="27"/>
      <c r="C55" s="27"/>
      <c r="D55" s="27"/>
      <c r="E55" s="27"/>
      <c r="F55" s="27"/>
      <c r="G55" s="28"/>
      <c r="H55" s="29"/>
    </row>
  </sheetData>
  <mergeCells count="6">
    <mergeCell ref="A53:H54"/>
    <mergeCell ref="A4:H4"/>
    <mergeCell ref="A6:H7"/>
    <mergeCell ref="A9:H10"/>
    <mergeCell ref="A45:H46"/>
    <mergeCell ref="A51:H51"/>
  </mergeCells>
  <printOptions horizontalCentered="1"/>
  <pageMargins left="0.39374999999999999" right="0.39374999999999999"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K63"/>
  <sheetViews>
    <sheetView tabSelected="1" topLeftCell="D1" zoomScaleNormal="100" workbookViewId="0">
      <selection activeCell="AO16" sqref="AO16"/>
    </sheetView>
  </sheetViews>
  <sheetFormatPr baseColWidth="10" defaultColWidth="9.140625" defaultRowHeight="12.75" x14ac:dyDescent="0.2"/>
  <cols>
    <col min="1" max="1" width="1.5703125" style="30" customWidth="1"/>
    <col min="2" max="2" width="7.7109375" style="30" customWidth="1"/>
    <col min="3" max="4" width="5.7109375" style="30" customWidth="1"/>
    <col min="5" max="7" width="7" style="30" customWidth="1"/>
    <col min="8" max="8" width="1.5703125" style="30" customWidth="1"/>
    <col min="9" max="10" width="0.7109375" style="30" customWidth="1"/>
    <col min="11" max="11" width="1.5703125" style="30" customWidth="1"/>
    <col min="12" max="12" width="7.5703125" style="30" customWidth="1"/>
    <col min="13" max="14" width="5.7109375" style="30" customWidth="1"/>
    <col min="15" max="17" width="7" style="30" customWidth="1"/>
    <col min="18" max="18" width="1.5703125" style="30" customWidth="1"/>
    <col min="19" max="20" width="0.7109375" style="30" customWidth="1"/>
    <col min="21" max="21" width="1.5703125" style="30" customWidth="1"/>
    <col min="22" max="22" width="7" style="30" customWidth="1"/>
    <col min="23" max="24" width="5.7109375" style="30" customWidth="1"/>
    <col min="25" max="27" width="7" style="30" customWidth="1"/>
    <col min="28" max="28" width="1.5703125" style="30" customWidth="1"/>
    <col min="29" max="30" width="0.7109375" style="30" customWidth="1"/>
    <col min="31" max="31" width="1.5703125" style="30" customWidth="1"/>
    <col min="32" max="32" width="7.7109375" style="30" customWidth="1"/>
    <col min="33" max="34" width="5.7109375" style="30" customWidth="1"/>
    <col min="35" max="37" width="7" style="30" customWidth="1"/>
    <col min="38" max="38" width="1.5703125" style="30" customWidth="1"/>
    <col min="39" max="58" width="4.85546875" style="30" customWidth="1"/>
    <col min="59" max="1025" width="11.42578125" style="30" customWidth="1"/>
  </cols>
  <sheetData>
    <row r="1" spans="1:50" ht="15" customHeight="1" x14ac:dyDescent="0.2">
      <c r="A1" s="31" t="s">
        <v>17</v>
      </c>
      <c r="B1" s="5"/>
      <c r="C1" s="5"/>
      <c r="D1" s="5"/>
      <c r="E1" s="32"/>
      <c r="F1" s="32"/>
      <c r="G1" s="32"/>
      <c r="H1" s="342"/>
      <c r="I1" s="342"/>
      <c r="J1" s="342"/>
      <c r="K1" s="342"/>
      <c r="L1" s="33" t="s">
        <v>18</v>
      </c>
      <c r="M1" s="32"/>
      <c r="N1" s="32"/>
      <c r="O1" s="32"/>
      <c r="P1" s="32"/>
      <c r="Q1" s="32"/>
      <c r="R1" s="32"/>
      <c r="S1" s="32"/>
      <c r="T1" s="32"/>
      <c r="U1" s="32"/>
      <c r="V1" s="32"/>
      <c r="W1" s="32"/>
      <c r="X1" s="32"/>
      <c r="Y1" s="32"/>
      <c r="Z1" s="32"/>
      <c r="AA1" s="32"/>
      <c r="AB1" s="32"/>
      <c r="AC1" s="32"/>
      <c r="AD1" s="32"/>
      <c r="AE1" s="32"/>
      <c r="AF1" s="32"/>
      <c r="AG1" s="32"/>
      <c r="AH1" s="32"/>
      <c r="AI1" s="32"/>
      <c r="AJ1" s="32"/>
      <c r="AK1" s="32"/>
      <c r="AL1" s="32"/>
    </row>
    <row r="2" spans="1:50" ht="4.5" customHeight="1" x14ac:dyDescent="0.2">
      <c r="A2" s="4"/>
      <c r="B2" s="4"/>
      <c r="C2" s="4"/>
      <c r="D2" s="4"/>
      <c r="E2" s="4"/>
      <c r="F2" s="5"/>
      <c r="G2" s="5"/>
      <c r="H2" s="5"/>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row>
    <row r="3" spans="1:50" s="36" customFormat="1" ht="4.5" customHeight="1" x14ac:dyDescent="0.2">
      <c r="A3" s="34"/>
      <c r="B3" s="34"/>
      <c r="C3" s="34"/>
      <c r="D3" s="34"/>
      <c r="E3" s="34"/>
      <c r="F3" s="35"/>
      <c r="G3" s="35"/>
      <c r="H3" s="35"/>
    </row>
    <row r="4" spans="1:50" s="36" customFormat="1" x14ac:dyDescent="0.2">
      <c r="A4" s="343"/>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N4" s="36" t="s">
        <v>19</v>
      </c>
    </row>
    <row r="6" spans="1:50" ht="3" customHeight="1" x14ac:dyDescent="0.2">
      <c r="A6" s="38"/>
      <c r="B6" s="38"/>
      <c r="C6" s="38"/>
      <c r="D6" s="38"/>
      <c r="E6" s="38"/>
      <c r="F6" s="38"/>
      <c r="G6" s="38"/>
      <c r="H6" s="38"/>
      <c r="I6" s="38"/>
      <c r="J6" s="38"/>
      <c r="K6" s="38"/>
      <c r="L6" s="38"/>
      <c r="M6" s="38"/>
      <c r="N6" s="38"/>
      <c r="O6" s="38"/>
      <c r="P6" s="38"/>
      <c r="Q6" s="38"/>
      <c r="R6" s="38"/>
      <c r="S6" s="36"/>
      <c r="T6" s="36"/>
      <c r="U6" s="38"/>
      <c r="V6" s="38"/>
      <c r="W6" s="38"/>
      <c r="X6" s="38"/>
      <c r="Y6" s="38"/>
      <c r="Z6" s="38"/>
      <c r="AA6" s="38"/>
      <c r="AB6" s="38"/>
      <c r="AC6" s="38"/>
      <c r="AD6" s="38"/>
      <c r="AE6" s="38"/>
      <c r="AF6" s="38"/>
      <c r="AG6" s="38"/>
    </row>
    <row r="7" spans="1:50" x14ac:dyDescent="0.2">
      <c r="A7" s="38"/>
      <c r="B7" s="39" t="s">
        <v>20</v>
      </c>
      <c r="C7" s="39"/>
      <c r="D7" s="39"/>
      <c r="E7" s="344"/>
      <c r="F7" s="344"/>
      <c r="G7" s="344"/>
      <c r="H7" s="344"/>
      <c r="I7" s="344"/>
      <c r="J7" s="344"/>
      <c r="K7" s="344"/>
      <c r="L7" s="344"/>
      <c r="M7" s="344"/>
      <c r="N7" s="344"/>
      <c r="O7" s="344"/>
      <c r="P7" s="344"/>
      <c r="Q7" s="344"/>
      <c r="R7" s="38"/>
      <c r="S7" s="36"/>
      <c r="T7" s="36"/>
      <c r="U7" s="40" t="s">
        <v>21</v>
      </c>
      <c r="V7" s="41"/>
      <c r="W7" s="38"/>
      <c r="X7" s="38"/>
      <c r="Y7" s="38"/>
      <c r="Z7" s="38"/>
      <c r="AA7" s="38"/>
      <c r="AB7" s="38"/>
      <c r="AC7" s="38"/>
      <c r="AD7" s="38"/>
      <c r="AE7" s="38"/>
      <c r="AF7" s="38"/>
      <c r="AG7" s="38"/>
    </row>
    <row r="8" spans="1:50" s="45" customFormat="1" ht="3" customHeight="1" x14ac:dyDescent="0.2">
      <c r="A8" s="42"/>
      <c r="B8" s="43"/>
      <c r="C8" s="43"/>
      <c r="D8" s="43"/>
      <c r="E8" s="42"/>
      <c r="F8" s="42"/>
      <c r="G8" s="42"/>
      <c r="H8" s="42"/>
      <c r="I8" s="42"/>
      <c r="J8" s="42"/>
      <c r="K8" s="42"/>
      <c r="L8" s="42"/>
      <c r="M8" s="42"/>
      <c r="N8" s="42"/>
      <c r="O8" s="42"/>
      <c r="P8" s="42"/>
      <c r="Q8" s="42"/>
      <c r="R8" s="38"/>
      <c r="S8" s="36"/>
      <c r="T8" s="36"/>
      <c r="U8" s="42"/>
      <c r="V8" s="44"/>
      <c r="W8" s="42"/>
      <c r="X8" s="42"/>
      <c r="Y8" s="42"/>
      <c r="Z8" s="42"/>
      <c r="AA8" s="42"/>
      <c r="AB8" s="42"/>
      <c r="AC8" s="42"/>
      <c r="AD8" s="42"/>
      <c r="AE8" s="42"/>
      <c r="AF8" s="42"/>
      <c r="AG8" s="42"/>
    </row>
    <row r="9" spans="1:50" x14ac:dyDescent="0.2">
      <c r="A9" s="38"/>
      <c r="B9" s="39" t="s">
        <v>22</v>
      </c>
      <c r="C9" s="39"/>
      <c r="D9" s="39"/>
      <c r="E9" s="344"/>
      <c r="F9" s="344"/>
      <c r="G9" s="344"/>
      <c r="H9" s="344"/>
      <c r="I9" s="344"/>
      <c r="J9" s="344"/>
      <c r="K9" s="344"/>
      <c r="L9" s="344"/>
      <c r="M9" s="344"/>
      <c r="N9" s="344"/>
      <c r="O9" s="344"/>
      <c r="P9" s="344"/>
      <c r="Q9" s="344"/>
      <c r="R9" s="38"/>
      <c r="S9" s="36"/>
      <c r="T9" s="36"/>
      <c r="U9" s="46" t="s">
        <v>23</v>
      </c>
      <c r="V9" s="41"/>
      <c r="W9" s="47"/>
      <c r="X9" s="38"/>
      <c r="Y9" s="38"/>
      <c r="Z9" s="38"/>
      <c r="AA9" s="48" t="s">
        <v>24</v>
      </c>
      <c r="AB9" s="38"/>
      <c r="AC9" s="345"/>
      <c r="AD9" s="345"/>
      <c r="AE9" s="345"/>
      <c r="AF9" s="345"/>
      <c r="AG9" s="38"/>
    </row>
    <row r="10" spans="1:50" s="45" customFormat="1" ht="3" customHeight="1" x14ac:dyDescent="0.2">
      <c r="A10" s="42"/>
      <c r="B10" s="49"/>
      <c r="C10" s="50"/>
      <c r="D10" s="50"/>
      <c r="E10" s="42"/>
      <c r="F10" s="42"/>
      <c r="G10" s="42"/>
      <c r="H10" s="42"/>
      <c r="I10" s="42"/>
      <c r="J10" s="42"/>
      <c r="K10" s="42"/>
      <c r="L10" s="42"/>
      <c r="M10" s="42"/>
      <c r="N10" s="42"/>
      <c r="O10" s="42"/>
      <c r="P10" s="42"/>
      <c r="Q10" s="42"/>
      <c r="R10" s="38"/>
      <c r="S10" s="36"/>
      <c r="T10" s="36"/>
      <c r="U10" s="42"/>
      <c r="V10" s="42"/>
      <c r="W10" s="42"/>
      <c r="X10" s="42"/>
      <c r="Y10" s="42"/>
      <c r="Z10" s="42"/>
      <c r="AA10" s="42"/>
      <c r="AB10" s="38"/>
      <c r="AC10" s="42"/>
      <c r="AD10" s="42"/>
      <c r="AE10" s="42"/>
      <c r="AF10" s="42"/>
      <c r="AG10" s="42"/>
    </row>
    <row r="11" spans="1:50" x14ac:dyDescent="0.2">
      <c r="A11" s="38"/>
      <c r="B11" s="51" t="s">
        <v>25</v>
      </c>
      <c r="C11" s="38"/>
      <c r="D11" s="38"/>
      <c r="E11" s="38"/>
      <c r="F11" s="38"/>
      <c r="G11" s="38"/>
      <c r="H11" s="38"/>
      <c r="I11" s="38"/>
      <c r="J11" s="38"/>
      <c r="K11" s="38"/>
      <c r="L11" s="38"/>
      <c r="M11" s="38"/>
      <c r="N11" s="38"/>
      <c r="O11" s="38"/>
      <c r="P11" s="38"/>
      <c r="Q11" s="38"/>
      <c r="R11" s="38"/>
      <c r="S11" s="36"/>
      <c r="T11" s="36"/>
      <c r="U11" s="38"/>
      <c r="V11" s="39"/>
      <c r="W11" s="47"/>
      <c r="X11" s="38"/>
      <c r="Y11" s="38"/>
      <c r="Z11" s="38"/>
      <c r="AA11" s="48" t="str">
        <f>IF(ISBLANK(AC9),"",IF(AC9="automobile","Puissance fiscale (cv) :","Cylindrée (cm³) :"))</f>
        <v/>
      </c>
      <c r="AB11" s="38"/>
      <c r="AC11" s="345"/>
      <c r="AD11" s="345"/>
      <c r="AE11" s="345"/>
      <c r="AF11" s="345"/>
      <c r="AG11" s="38"/>
    </row>
    <row r="12" spans="1:50" s="45" customFormat="1" ht="3" customHeight="1" x14ac:dyDescent="0.2">
      <c r="A12" s="42"/>
      <c r="B12" s="52"/>
      <c r="C12" s="42"/>
      <c r="D12" s="42"/>
      <c r="E12" s="42"/>
      <c r="F12" s="42"/>
      <c r="G12" s="42"/>
      <c r="H12" s="42"/>
      <c r="I12" s="42"/>
      <c r="J12" s="42"/>
      <c r="K12" s="42"/>
      <c r="L12" s="42"/>
      <c r="M12" s="42"/>
      <c r="N12" s="42"/>
      <c r="O12" s="42"/>
      <c r="P12" s="42"/>
      <c r="Q12" s="42"/>
      <c r="R12" s="38"/>
      <c r="S12" s="36"/>
      <c r="T12" s="36"/>
      <c r="U12" s="42"/>
      <c r="V12" s="42"/>
      <c r="W12" s="42"/>
      <c r="X12" s="42"/>
      <c r="Y12" s="42"/>
      <c r="Z12" s="42"/>
      <c r="AA12" s="42"/>
      <c r="AB12" s="42"/>
      <c r="AC12" s="42"/>
      <c r="AD12" s="42"/>
      <c r="AE12" s="42"/>
      <c r="AF12" s="42"/>
      <c r="AG12" s="42"/>
    </row>
    <row r="13" spans="1:50" x14ac:dyDescent="0.2">
      <c r="A13" s="38"/>
      <c r="B13" s="53" t="s">
        <v>26</v>
      </c>
      <c r="C13" s="38"/>
      <c r="D13" s="344"/>
      <c r="E13" s="344"/>
      <c r="F13" s="344"/>
      <c r="G13" s="344"/>
      <c r="H13" s="344"/>
      <c r="I13" s="344"/>
      <c r="J13" s="344"/>
      <c r="K13" s="344"/>
      <c r="L13" s="344"/>
      <c r="M13" s="344"/>
      <c r="N13" s="344"/>
      <c r="O13" s="344"/>
      <c r="P13" s="344"/>
      <c r="Q13" s="344"/>
      <c r="R13" s="38"/>
      <c r="S13" s="36"/>
      <c r="T13" s="36"/>
      <c r="U13" s="36"/>
    </row>
    <row r="14" spans="1:50" s="45" customFormat="1" ht="3" customHeight="1" x14ac:dyDescent="0.2">
      <c r="A14" s="42"/>
      <c r="B14" s="52"/>
      <c r="C14" s="42"/>
      <c r="D14" s="42"/>
      <c r="E14" s="42"/>
      <c r="F14" s="42"/>
      <c r="G14" s="42"/>
      <c r="H14" s="42"/>
      <c r="I14" s="42"/>
      <c r="J14" s="42"/>
      <c r="K14" s="42"/>
      <c r="L14" s="42"/>
      <c r="M14" s="42"/>
      <c r="N14" s="42"/>
      <c r="O14" s="42"/>
      <c r="P14" s="42"/>
      <c r="Q14" s="42"/>
      <c r="R14" s="38"/>
      <c r="S14" s="36"/>
      <c r="T14" s="36"/>
      <c r="U14" s="54"/>
      <c r="V14" s="54"/>
      <c r="W14" s="55"/>
      <c r="X14" s="55"/>
      <c r="Y14" s="55"/>
      <c r="Z14" s="55"/>
      <c r="AA14" s="55"/>
      <c r="AB14" s="55"/>
      <c r="AC14" s="55"/>
      <c r="AD14" s="55"/>
      <c r="AE14" s="55"/>
      <c r="AF14" s="55"/>
      <c r="AG14" s="55"/>
    </row>
    <row r="15" spans="1:50" x14ac:dyDescent="0.2">
      <c r="A15" s="38"/>
      <c r="B15" s="53" t="s">
        <v>27</v>
      </c>
      <c r="C15" s="38"/>
      <c r="D15" s="344"/>
      <c r="E15" s="344"/>
      <c r="F15" s="344"/>
      <c r="G15" s="344"/>
      <c r="H15" s="344"/>
      <c r="I15" s="344"/>
      <c r="J15" s="344"/>
      <c r="K15" s="344"/>
      <c r="L15" s="344"/>
      <c r="M15" s="344"/>
      <c r="N15" s="344"/>
      <c r="O15" s="344"/>
      <c r="P15" s="344"/>
      <c r="Q15" s="344"/>
      <c r="R15" s="38"/>
      <c r="S15" s="56">
        <f>D19</f>
        <v>0</v>
      </c>
      <c r="T15" s="36"/>
      <c r="U15" s="55" t="s">
        <v>28</v>
      </c>
      <c r="V15" s="55"/>
      <c r="W15" s="55"/>
      <c r="X15" s="55"/>
      <c r="Y15" s="57"/>
      <c r="Z15" s="55"/>
      <c r="AA15" s="55"/>
      <c r="AB15" s="346"/>
      <c r="AC15" s="346"/>
      <c r="AD15" s="346"/>
      <c r="AE15" s="346"/>
      <c r="AF15" s="346"/>
      <c r="AG15" s="55"/>
      <c r="AU15" s="347"/>
      <c r="AV15" s="347"/>
      <c r="AW15" s="347"/>
      <c r="AX15" s="347"/>
    </row>
    <row r="16" spans="1:50" s="45" customFormat="1" ht="3" customHeight="1" x14ac:dyDescent="0.2">
      <c r="A16" s="42"/>
      <c r="B16" s="52"/>
      <c r="C16" s="42"/>
      <c r="D16" s="42"/>
      <c r="E16" s="42"/>
      <c r="F16" s="42"/>
      <c r="G16" s="42"/>
      <c r="H16" s="42"/>
      <c r="I16" s="42"/>
      <c r="J16" s="42"/>
      <c r="K16" s="42"/>
      <c r="L16" s="42"/>
      <c r="M16" s="42"/>
      <c r="N16" s="42"/>
      <c r="O16" s="42"/>
      <c r="P16" s="42"/>
      <c r="Q16" s="42"/>
      <c r="R16" s="38"/>
      <c r="S16" s="56" t="str">
        <f>IF(E28="","",E28)</f>
        <v/>
      </c>
      <c r="T16" s="36"/>
      <c r="U16" s="55"/>
      <c r="V16" s="55"/>
      <c r="W16" s="58"/>
      <c r="X16" s="58"/>
      <c r="Y16" s="58"/>
      <c r="Z16" s="58"/>
      <c r="AA16" s="58"/>
      <c r="AB16" s="58"/>
      <c r="AC16" s="58"/>
      <c r="AD16" s="58"/>
      <c r="AE16" s="58"/>
      <c r="AF16" s="58"/>
      <c r="AG16" s="58"/>
    </row>
    <row r="17" spans="1:1025" ht="13.5" customHeight="1" x14ac:dyDescent="0.2">
      <c r="A17" s="38"/>
      <c r="B17" s="53" t="s">
        <v>29</v>
      </c>
      <c r="C17" s="38"/>
      <c r="D17" s="348"/>
      <c r="E17" s="348"/>
      <c r="F17" s="348"/>
      <c r="G17" s="348"/>
      <c r="H17" s="348"/>
      <c r="I17" s="348"/>
      <c r="J17" s="348"/>
      <c r="K17" s="348"/>
      <c r="L17" s="348"/>
      <c r="M17" s="348"/>
      <c r="N17" s="348"/>
      <c r="O17" s="348"/>
      <c r="P17" s="348"/>
      <c r="Q17" s="348"/>
      <c r="R17" s="38"/>
      <c r="S17" s="36"/>
      <c r="T17" s="36"/>
      <c r="U17" s="36"/>
      <c r="AU17" s="347"/>
      <c r="AV17" s="347"/>
      <c r="AW17" s="347"/>
      <c r="AX17" s="347"/>
    </row>
    <row r="18" spans="1:1025" s="45" customFormat="1" ht="3" customHeight="1" thickTop="1" thickBot="1" x14ac:dyDescent="0.25">
      <c r="A18" s="42"/>
      <c r="B18" s="52"/>
      <c r="C18" s="42"/>
      <c r="D18" s="42"/>
      <c r="E18" s="42"/>
      <c r="F18" s="42"/>
      <c r="G18" s="42"/>
      <c r="H18" s="42"/>
      <c r="I18" s="42"/>
      <c r="J18" s="42"/>
      <c r="K18" s="42"/>
      <c r="L18" s="42"/>
      <c r="M18" s="42"/>
      <c r="N18" s="42"/>
      <c r="O18" s="42"/>
      <c r="P18" s="42"/>
      <c r="Q18" s="42"/>
      <c r="R18" s="38"/>
      <c r="S18" s="36"/>
      <c r="T18" s="36"/>
      <c r="U18" s="349" t="s">
        <v>30</v>
      </c>
      <c r="V18" s="349"/>
      <c r="W18" s="349"/>
      <c r="X18" s="349"/>
      <c r="Y18" s="349"/>
      <c r="Z18" s="349"/>
      <c r="AA18" s="349"/>
      <c r="AB18" s="349"/>
      <c r="AC18" s="349"/>
      <c r="AD18" s="349"/>
      <c r="AE18" s="349"/>
    </row>
    <row r="19" spans="1:1025" ht="13.5" customHeight="1" thickTop="1" thickBot="1" x14ac:dyDescent="0.25">
      <c r="A19" s="38"/>
      <c r="B19" s="53" t="s">
        <v>31</v>
      </c>
      <c r="C19" s="38"/>
      <c r="D19" s="344"/>
      <c r="E19" s="344"/>
      <c r="F19" s="344"/>
      <c r="G19" s="344"/>
      <c r="H19" s="344"/>
      <c r="I19" s="344"/>
      <c r="J19" s="344"/>
      <c r="K19" s="344"/>
      <c r="L19" s="344"/>
      <c r="M19" s="344"/>
      <c r="N19" s="344"/>
      <c r="O19" s="344"/>
      <c r="P19" s="344"/>
      <c r="Q19" s="344"/>
      <c r="R19" s="38"/>
      <c r="S19" s="36"/>
      <c r="T19" s="36"/>
      <c r="U19" s="349"/>
      <c r="V19" s="349"/>
      <c r="W19" s="349"/>
      <c r="X19" s="349"/>
      <c r="Y19" s="349"/>
      <c r="Z19" s="349"/>
      <c r="AA19" s="349"/>
      <c r="AB19" s="349"/>
      <c r="AC19" s="349"/>
      <c r="AD19" s="349"/>
      <c r="AE19" s="349"/>
      <c r="AG19" s="336" t="s">
        <v>234</v>
      </c>
      <c r="AH19" s="332"/>
      <c r="AI19" s="332"/>
      <c r="AJ19" s="333"/>
    </row>
    <row r="20" spans="1:1025" ht="3" customHeight="1" thickTop="1" thickBot="1" x14ac:dyDescent="0.25">
      <c r="A20" s="38"/>
      <c r="B20" s="53"/>
      <c r="C20" s="38"/>
      <c r="D20" s="42"/>
      <c r="E20" s="42"/>
      <c r="F20" s="42"/>
      <c r="G20" s="42"/>
      <c r="H20" s="42"/>
      <c r="I20" s="42"/>
      <c r="J20" s="42"/>
      <c r="K20" s="42"/>
      <c r="L20" s="42"/>
      <c r="M20" s="42"/>
      <c r="N20" s="42"/>
      <c r="O20" s="42"/>
      <c r="P20" s="42"/>
      <c r="Q20" s="42"/>
      <c r="R20" s="38"/>
      <c r="S20" s="36"/>
      <c r="T20" s="36"/>
      <c r="U20" s="320"/>
      <c r="V20" s="320"/>
      <c r="W20" s="320"/>
      <c r="X20" s="320"/>
      <c r="Y20" s="320"/>
      <c r="Z20" s="320"/>
      <c r="AA20" s="320"/>
      <c r="AB20" s="320"/>
      <c r="AC20" s="320"/>
      <c r="AD20" s="320"/>
      <c r="AE20" s="320"/>
      <c r="AF20" s="36"/>
      <c r="AG20" s="334"/>
      <c r="AH20" s="11"/>
      <c r="AI20" s="11"/>
      <c r="AJ20" s="335"/>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c r="IO20" s="36"/>
      <c r="IP20" s="36"/>
      <c r="IQ20" s="36"/>
      <c r="IR20" s="36"/>
      <c r="IS20" s="36"/>
      <c r="IT20" s="36"/>
      <c r="IU20" s="36"/>
      <c r="IV20" s="36"/>
      <c r="IW20" s="36"/>
      <c r="IX20" s="36"/>
      <c r="IY20" s="36"/>
      <c r="IZ20" s="36"/>
      <c r="JA20" s="36"/>
      <c r="JB20" s="36"/>
      <c r="JC20" s="36"/>
      <c r="JD20" s="36"/>
      <c r="JE20" s="36"/>
      <c r="JF20" s="36"/>
      <c r="JG20" s="36"/>
      <c r="JH20" s="36"/>
      <c r="JI20" s="36"/>
      <c r="JJ20" s="36"/>
      <c r="JK20" s="36"/>
      <c r="JL20" s="36"/>
      <c r="JM20" s="36"/>
      <c r="JN20" s="36"/>
      <c r="JO20" s="36"/>
      <c r="JP20" s="36"/>
      <c r="JQ20" s="36"/>
      <c r="JR20" s="36"/>
      <c r="JS20" s="36"/>
      <c r="JT20" s="36"/>
      <c r="JU20" s="36"/>
      <c r="JV20" s="36"/>
      <c r="JW20" s="36"/>
      <c r="JX20" s="36"/>
      <c r="JY20" s="36"/>
      <c r="JZ20" s="36"/>
      <c r="KA20" s="36"/>
      <c r="KB20" s="36"/>
      <c r="KC20" s="36"/>
      <c r="KD20" s="36"/>
      <c r="KE20" s="36"/>
      <c r="KF20" s="36"/>
      <c r="KG20" s="36"/>
      <c r="KH20" s="36"/>
      <c r="KI20" s="36"/>
      <c r="KJ20" s="36"/>
      <c r="KK20" s="36"/>
      <c r="KL20" s="36"/>
      <c r="KM20" s="36"/>
      <c r="KN20" s="36"/>
      <c r="KO20" s="36"/>
      <c r="KP20" s="36"/>
      <c r="KQ20" s="36"/>
      <c r="KR20" s="36"/>
      <c r="KS20" s="36"/>
      <c r="KT20" s="36"/>
      <c r="KU20" s="36"/>
      <c r="KV20" s="36"/>
      <c r="KW20" s="36"/>
      <c r="KX20" s="36"/>
      <c r="KY20" s="36"/>
      <c r="KZ20" s="36"/>
      <c r="LA20" s="36"/>
      <c r="LB20" s="36"/>
      <c r="LC20" s="36"/>
      <c r="LD20" s="36"/>
      <c r="LE20" s="36"/>
      <c r="LF20" s="36"/>
      <c r="LG20" s="36"/>
      <c r="LH20" s="36"/>
      <c r="LI20" s="36"/>
      <c r="LJ20" s="36"/>
      <c r="LK20" s="36"/>
      <c r="LL20" s="36"/>
      <c r="LM20" s="36"/>
      <c r="LN20" s="36"/>
      <c r="LO20" s="36"/>
      <c r="LP20" s="36"/>
      <c r="LQ20" s="36"/>
      <c r="LR20" s="36"/>
      <c r="LS20" s="36"/>
      <c r="LT20" s="36"/>
      <c r="LU20" s="36"/>
      <c r="LV20" s="36"/>
      <c r="LW20" s="36"/>
      <c r="LX20" s="36"/>
      <c r="LY20" s="36"/>
      <c r="LZ20" s="36"/>
      <c r="MA20" s="36"/>
      <c r="MB20" s="36"/>
      <c r="MC20" s="36"/>
      <c r="MD20" s="36"/>
      <c r="ME20" s="36"/>
      <c r="MF20" s="36"/>
      <c r="MG20" s="36"/>
      <c r="MH20" s="36"/>
      <c r="MI20" s="36"/>
      <c r="MJ20" s="36"/>
      <c r="MK20" s="36"/>
      <c r="ML20" s="36"/>
      <c r="MM20" s="36"/>
      <c r="MN20" s="36"/>
      <c r="MO20" s="36"/>
      <c r="MP20" s="36"/>
      <c r="MQ20" s="36"/>
      <c r="MR20" s="36"/>
      <c r="MS20" s="36"/>
      <c r="MT20" s="36"/>
      <c r="MU20" s="36"/>
      <c r="MV20" s="36"/>
      <c r="MW20" s="36"/>
      <c r="MX20" s="36"/>
      <c r="MY20" s="36"/>
      <c r="MZ20" s="36"/>
      <c r="NA20" s="36"/>
      <c r="NB20" s="36"/>
      <c r="NC20" s="36"/>
      <c r="ND20" s="36"/>
      <c r="NE20" s="36"/>
      <c r="NF20" s="36"/>
      <c r="NG20" s="36"/>
      <c r="NH20" s="36"/>
      <c r="NI20" s="36"/>
      <c r="NJ20" s="36"/>
      <c r="NK20" s="36"/>
      <c r="NL20" s="36"/>
      <c r="NM20" s="36"/>
      <c r="NN20" s="36"/>
      <c r="NO20" s="36"/>
      <c r="NP20" s="36"/>
      <c r="NQ20" s="36"/>
      <c r="NR20" s="36"/>
      <c r="NS20" s="36"/>
      <c r="NT20" s="36"/>
      <c r="NU20" s="36"/>
      <c r="NV20" s="36"/>
      <c r="NW20" s="36"/>
      <c r="NX20" s="36"/>
      <c r="NY20" s="36"/>
      <c r="NZ20" s="36"/>
      <c r="OA20" s="36"/>
      <c r="OB20" s="36"/>
      <c r="OC20" s="36"/>
      <c r="OD20" s="36"/>
      <c r="OE20" s="36"/>
      <c r="OF20" s="36"/>
      <c r="OG20" s="36"/>
      <c r="OH20" s="36"/>
      <c r="OI20" s="36"/>
      <c r="OJ20" s="36"/>
      <c r="OK20" s="36"/>
      <c r="OL20" s="36"/>
      <c r="OM20" s="36"/>
      <c r="ON20" s="36"/>
      <c r="OO20" s="36"/>
      <c r="OP20" s="36"/>
      <c r="OQ20" s="36"/>
      <c r="OR20" s="36"/>
      <c r="OS20" s="36"/>
      <c r="OT20" s="36"/>
      <c r="OU20" s="36"/>
      <c r="OV20" s="36"/>
      <c r="OW20" s="36"/>
      <c r="OX20" s="36"/>
      <c r="OY20" s="36"/>
      <c r="OZ20" s="36"/>
      <c r="PA20" s="36"/>
      <c r="PB20" s="36"/>
      <c r="PC20" s="36"/>
      <c r="PD20" s="36"/>
      <c r="PE20" s="36"/>
      <c r="PF20" s="36"/>
      <c r="PG20" s="36"/>
      <c r="PH20" s="36"/>
      <c r="PI20" s="36"/>
      <c r="PJ20" s="36"/>
      <c r="PK20" s="36"/>
      <c r="PL20" s="36"/>
      <c r="PM20" s="36"/>
      <c r="PN20" s="36"/>
      <c r="PO20" s="36"/>
      <c r="PP20" s="36"/>
      <c r="PQ20" s="36"/>
      <c r="PR20" s="36"/>
      <c r="PS20" s="36"/>
      <c r="PT20" s="36"/>
      <c r="PU20" s="36"/>
      <c r="PV20" s="36"/>
      <c r="PW20" s="36"/>
      <c r="PX20" s="36"/>
      <c r="PY20" s="36"/>
      <c r="PZ20" s="36"/>
      <c r="QA20" s="36"/>
      <c r="QB20" s="36"/>
      <c r="QC20" s="36"/>
      <c r="QD20" s="36"/>
      <c r="QE20" s="36"/>
      <c r="QF20" s="36"/>
      <c r="QG20" s="36"/>
      <c r="QH20" s="36"/>
      <c r="QI20" s="36"/>
      <c r="QJ20" s="36"/>
      <c r="QK20" s="36"/>
      <c r="QL20" s="36"/>
      <c r="QM20" s="36"/>
      <c r="QN20" s="36"/>
      <c r="QO20" s="36"/>
      <c r="QP20" s="36"/>
      <c r="QQ20" s="36"/>
      <c r="QR20" s="36"/>
      <c r="QS20" s="36"/>
      <c r="QT20" s="36"/>
      <c r="QU20" s="36"/>
      <c r="QV20" s="36"/>
      <c r="QW20" s="36"/>
      <c r="QX20" s="36"/>
      <c r="QY20" s="36"/>
      <c r="QZ20" s="36"/>
      <c r="RA20" s="36"/>
      <c r="RB20" s="36"/>
      <c r="RC20" s="36"/>
      <c r="RD20" s="36"/>
      <c r="RE20" s="36"/>
      <c r="RF20" s="36"/>
      <c r="RG20" s="36"/>
      <c r="RH20" s="36"/>
      <c r="RI20" s="36"/>
      <c r="RJ20" s="36"/>
      <c r="RK20" s="36"/>
      <c r="RL20" s="36"/>
      <c r="RM20" s="36"/>
      <c r="RN20" s="36"/>
      <c r="RO20" s="36"/>
      <c r="RP20" s="36"/>
      <c r="RQ20" s="36"/>
      <c r="RR20" s="36"/>
      <c r="RS20" s="36"/>
      <c r="RT20" s="36"/>
      <c r="RU20" s="36"/>
      <c r="RV20" s="36"/>
      <c r="RW20" s="36"/>
      <c r="RX20" s="36"/>
      <c r="RY20" s="36"/>
      <c r="RZ20" s="36"/>
      <c r="SA20" s="36"/>
      <c r="SB20" s="36"/>
      <c r="SC20" s="36"/>
      <c r="SD20" s="36"/>
      <c r="SE20" s="36"/>
      <c r="SF20" s="36"/>
      <c r="SG20" s="36"/>
      <c r="SH20" s="36"/>
      <c r="SI20" s="36"/>
      <c r="SJ20" s="36"/>
      <c r="SK20" s="36"/>
      <c r="SL20" s="36"/>
      <c r="SM20" s="36"/>
      <c r="SN20" s="36"/>
      <c r="SO20" s="36"/>
      <c r="SP20" s="36"/>
      <c r="SQ20" s="36"/>
      <c r="SR20" s="36"/>
      <c r="SS20" s="36"/>
      <c r="ST20" s="36"/>
      <c r="SU20" s="36"/>
      <c r="SV20" s="36"/>
      <c r="SW20" s="36"/>
      <c r="SX20" s="36"/>
      <c r="SY20" s="36"/>
      <c r="SZ20" s="36"/>
      <c r="TA20" s="36"/>
      <c r="TB20" s="36"/>
      <c r="TC20" s="36"/>
      <c r="TD20" s="36"/>
      <c r="TE20" s="36"/>
      <c r="TF20" s="36"/>
      <c r="TG20" s="36"/>
      <c r="TH20" s="36"/>
      <c r="TI20" s="36"/>
      <c r="TJ20" s="36"/>
      <c r="TK20" s="36"/>
      <c r="TL20" s="36"/>
      <c r="TM20" s="36"/>
      <c r="TN20" s="36"/>
      <c r="TO20" s="36"/>
      <c r="TP20" s="36"/>
      <c r="TQ20" s="36"/>
      <c r="TR20" s="36"/>
      <c r="TS20" s="36"/>
      <c r="TT20" s="36"/>
      <c r="TU20" s="36"/>
      <c r="TV20" s="36"/>
      <c r="TW20" s="36"/>
      <c r="TX20" s="36"/>
      <c r="TY20" s="36"/>
      <c r="TZ20" s="36"/>
      <c r="UA20" s="36"/>
      <c r="UB20" s="36"/>
      <c r="UC20" s="36"/>
      <c r="UD20" s="36"/>
      <c r="UE20" s="36"/>
      <c r="UF20" s="36"/>
      <c r="UG20" s="36"/>
      <c r="UH20" s="36"/>
      <c r="UI20" s="36"/>
      <c r="UJ20" s="36"/>
      <c r="UK20" s="36"/>
      <c r="UL20" s="36"/>
      <c r="UM20" s="36"/>
      <c r="UN20" s="36"/>
      <c r="UO20" s="36"/>
      <c r="UP20" s="36"/>
      <c r="UQ20" s="36"/>
      <c r="UR20" s="36"/>
      <c r="US20" s="36"/>
      <c r="UT20" s="36"/>
      <c r="UU20" s="36"/>
      <c r="UV20" s="36"/>
      <c r="UW20" s="36"/>
      <c r="UX20" s="36"/>
      <c r="UY20" s="36"/>
      <c r="UZ20" s="36"/>
      <c r="VA20" s="36"/>
      <c r="VB20" s="36"/>
      <c r="VC20" s="36"/>
      <c r="VD20" s="36"/>
      <c r="VE20" s="36"/>
      <c r="VF20" s="36"/>
      <c r="VG20" s="36"/>
      <c r="VH20" s="36"/>
      <c r="VI20" s="36"/>
      <c r="VJ20" s="36"/>
      <c r="VK20" s="36"/>
      <c r="VL20" s="36"/>
      <c r="VM20" s="36"/>
      <c r="VN20" s="36"/>
      <c r="VO20" s="36"/>
      <c r="VP20" s="36"/>
      <c r="VQ20" s="36"/>
      <c r="VR20" s="36"/>
      <c r="VS20" s="36"/>
      <c r="VT20" s="36"/>
      <c r="VU20" s="36"/>
      <c r="VV20" s="36"/>
      <c r="VW20" s="36"/>
      <c r="VX20" s="36"/>
      <c r="VY20" s="36"/>
      <c r="VZ20" s="36"/>
      <c r="WA20" s="36"/>
      <c r="WB20" s="36"/>
      <c r="WC20" s="36"/>
      <c r="WD20" s="36"/>
      <c r="WE20" s="36"/>
      <c r="WF20" s="36"/>
      <c r="WG20" s="36"/>
      <c r="WH20" s="36"/>
      <c r="WI20" s="36"/>
      <c r="WJ20" s="36"/>
      <c r="WK20" s="36"/>
      <c r="WL20" s="36"/>
      <c r="WM20" s="36"/>
      <c r="WN20" s="36"/>
      <c r="WO20" s="36"/>
      <c r="WP20" s="36"/>
      <c r="WQ20" s="36"/>
      <c r="WR20" s="36"/>
      <c r="WS20" s="36"/>
      <c r="WT20" s="36"/>
      <c r="WU20" s="36"/>
      <c r="WV20" s="36"/>
      <c r="WW20" s="36"/>
      <c r="WX20" s="36"/>
      <c r="WY20" s="36"/>
      <c r="WZ20" s="36"/>
      <c r="XA20" s="36"/>
      <c r="XB20" s="36"/>
      <c r="XC20" s="36"/>
      <c r="XD20" s="36"/>
      <c r="XE20" s="36"/>
      <c r="XF20" s="36"/>
      <c r="XG20" s="36"/>
      <c r="XH20" s="36"/>
      <c r="XI20" s="36"/>
      <c r="XJ20" s="36"/>
      <c r="XK20" s="36"/>
      <c r="XL20" s="36"/>
      <c r="XM20" s="36"/>
      <c r="XN20" s="36"/>
      <c r="XO20" s="36"/>
      <c r="XP20" s="36"/>
      <c r="XQ20" s="36"/>
      <c r="XR20" s="36"/>
      <c r="XS20" s="36"/>
      <c r="XT20" s="36"/>
      <c r="XU20" s="36"/>
      <c r="XV20" s="36"/>
      <c r="XW20" s="36"/>
      <c r="XX20" s="36"/>
      <c r="XY20" s="36"/>
      <c r="XZ20" s="36"/>
      <c r="YA20" s="36"/>
      <c r="YB20" s="36"/>
      <c r="YC20" s="36"/>
      <c r="YD20" s="36"/>
      <c r="YE20" s="36"/>
      <c r="YF20" s="36"/>
      <c r="YG20" s="36"/>
      <c r="YH20" s="36"/>
      <c r="YI20" s="36"/>
      <c r="YJ20" s="36"/>
      <c r="YK20" s="36"/>
      <c r="YL20" s="36"/>
      <c r="YM20" s="36"/>
      <c r="YN20" s="36"/>
      <c r="YO20" s="36"/>
      <c r="YP20" s="36"/>
      <c r="YQ20" s="36"/>
      <c r="YR20" s="36"/>
      <c r="YS20" s="36"/>
      <c r="YT20" s="36"/>
      <c r="YU20" s="36"/>
      <c r="YV20" s="36"/>
      <c r="YW20" s="36"/>
      <c r="YX20" s="36"/>
      <c r="YY20" s="36"/>
      <c r="YZ20" s="36"/>
      <c r="ZA20" s="36"/>
      <c r="ZB20" s="36"/>
      <c r="ZC20" s="36"/>
      <c r="ZD20" s="36"/>
      <c r="ZE20" s="36"/>
      <c r="ZF20" s="36"/>
      <c r="ZG20" s="36"/>
      <c r="ZH20" s="36"/>
      <c r="ZI20" s="36"/>
      <c r="ZJ20" s="36"/>
      <c r="ZK20" s="36"/>
      <c r="ZL20" s="36"/>
      <c r="ZM20" s="36"/>
      <c r="ZN20" s="36"/>
      <c r="ZO20" s="36"/>
      <c r="ZP20" s="36"/>
      <c r="ZQ20" s="36"/>
      <c r="ZR20" s="36"/>
      <c r="ZS20" s="36"/>
      <c r="ZT20" s="36"/>
      <c r="ZU20" s="36"/>
      <c r="ZV20" s="36"/>
      <c r="ZW20" s="36"/>
      <c r="ZX20" s="36"/>
      <c r="ZY20" s="36"/>
      <c r="ZZ20" s="36"/>
      <c r="AAA20" s="36"/>
      <c r="AAB20" s="36"/>
      <c r="AAC20" s="36"/>
      <c r="AAD20" s="36"/>
      <c r="AAE20" s="36"/>
      <c r="AAF20" s="36"/>
      <c r="AAG20" s="36"/>
      <c r="AAH20" s="36"/>
      <c r="AAI20" s="36"/>
      <c r="AAJ20" s="36"/>
      <c r="AAK20" s="36"/>
      <c r="AAL20" s="36"/>
      <c r="AAM20" s="36"/>
      <c r="AAN20" s="36"/>
      <c r="AAO20" s="36"/>
      <c r="AAP20" s="36"/>
      <c r="AAQ20" s="36"/>
      <c r="AAR20" s="36"/>
      <c r="AAS20" s="36"/>
      <c r="AAT20" s="36"/>
      <c r="AAU20" s="36"/>
      <c r="AAV20" s="36"/>
      <c r="AAW20" s="36"/>
      <c r="AAX20" s="36"/>
      <c r="AAY20" s="36"/>
      <c r="AAZ20" s="36"/>
      <c r="ABA20" s="36"/>
      <c r="ABB20" s="36"/>
      <c r="ABC20" s="36"/>
      <c r="ABD20" s="36"/>
      <c r="ABE20" s="36"/>
      <c r="ABF20" s="36"/>
      <c r="ABG20" s="36"/>
      <c r="ABH20" s="36"/>
      <c r="ABI20" s="36"/>
      <c r="ABJ20" s="36"/>
      <c r="ABK20" s="36"/>
      <c r="ABL20" s="36"/>
      <c r="ABM20" s="36"/>
      <c r="ABN20" s="36"/>
      <c r="ABO20" s="36"/>
      <c r="ABP20" s="36"/>
      <c r="ABQ20" s="36"/>
      <c r="ABR20" s="36"/>
      <c r="ABS20" s="36"/>
      <c r="ABT20" s="36"/>
      <c r="ABU20" s="36"/>
      <c r="ABV20" s="36"/>
      <c r="ABW20" s="36"/>
      <c r="ABX20" s="36"/>
      <c r="ABY20" s="36"/>
      <c r="ABZ20" s="36"/>
      <c r="ACA20" s="36"/>
      <c r="ACB20" s="36"/>
      <c r="ACC20" s="36"/>
      <c r="ACD20" s="36"/>
      <c r="ACE20" s="36"/>
      <c r="ACF20" s="36"/>
      <c r="ACG20" s="36"/>
      <c r="ACH20" s="36"/>
      <c r="ACI20" s="36"/>
      <c r="ACJ20" s="36"/>
      <c r="ACK20" s="36"/>
      <c r="ACL20" s="36"/>
      <c r="ACM20" s="36"/>
      <c r="ACN20" s="36"/>
      <c r="ACO20" s="36"/>
      <c r="ACP20" s="36"/>
      <c r="ACQ20" s="36"/>
      <c r="ACR20" s="36"/>
      <c r="ACS20" s="36"/>
      <c r="ACT20" s="36"/>
      <c r="ACU20" s="36"/>
      <c r="ACV20" s="36"/>
      <c r="ACW20" s="36"/>
      <c r="ACX20" s="36"/>
      <c r="ACY20" s="36"/>
      <c r="ACZ20" s="36"/>
      <c r="ADA20" s="36"/>
      <c r="ADB20" s="36"/>
      <c r="ADC20" s="36"/>
      <c r="ADD20" s="36"/>
      <c r="ADE20" s="36"/>
      <c r="ADF20" s="36"/>
      <c r="ADG20" s="36"/>
      <c r="ADH20" s="36"/>
      <c r="ADI20" s="36"/>
      <c r="ADJ20" s="36"/>
      <c r="ADK20" s="36"/>
      <c r="ADL20" s="36"/>
      <c r="ADM20" s="36"/>
      <c r="ADN20" s="36"/>
      <c r="ADO20" s="36"/>
      <c r="ADP20" s="36"/>
      <c r="ADQ20" s="36"/>
      <c r="ADR20" s="36"/>
      <c r="ADS20" s="36"/>
      <c r="ADT20" s="36"/>
      <c r="ADU20" s="36"/>
      <c r="ADV20" s="36"/>
      <c r="ADW20" s="36"/>
      <c r="ADX20" s="36"/>
      <c r="ADY20" s="36"/>
      <c r="ADZ20" s="36"/>
      <c r="AEA20" s="36"/>
      <c r="AEB20" s="36"/>
      <c r="AEC20" s="36"/>
      <c r="AED20" s="36"/>
      <c r="AEE20" s="36"/>
      <c r="AEF20" s="36"/>
      <c r="AEG20" s="36"/>
      <c r="AEH20" s="36"/>
      <c r="AEI20" s="36"/>
      <c r="AEJ20" s="36"/>
      <c r="AEK20" s="36"/>
      <c r="AEL20" s="36"/>
      <c r="AEM20" s="36"/>
      <c r="AEN20" s="36"/>
      <c r="AEO20" s="36"/>
      <c r="AEP20" s="36"/>
      <c r="AEQ20" s="36"/>
      <c r="AER20" s="36"/>
      <c r="AES20" s="36"/>
      <c r="AET20" s="36"/>
      <c r="AEU20" s="36"/>
      <c r="AEV20" s="36"/>
      <c r="AEW20" s="36"/>
      <c r="AEX20" s="36"/>
      <c r="AEY20" s="36"/>
      <c r="AEZ20" s="36"/>
      <c r="AFA20" s="36"/>
      <c r="AFB20" s="36"/>
      <c r="AFC20" s="36"/>
      <c r="AFD20" s="36"/>
      <c r="AFE20" s="36"/>
      <c r="AFF20" s="36"/>
      <c r="AFG20" s="36"/>
      <c r="AFH20" s="36"/>
      <c r="AFI20" s="36"/>
      <c r="AFJ20" s="36"/>
      <c r="AFK20" s="36"/>
      <c r="AFL20" s="36"/>
      <c r="AFM20" s="36"/>
      <c r="AFN20" s="36"/>
      <c r="AFO20" s="36"/>
      <c r="AFP20" s="36"/>
      <c r="AFQ20" s="36"/>
      <c r="AFR20" s="36"/>
      <c r="AFS20" s="36"/>
      <c r="AFT20" s="36"/>
      <c r="AFU20" s="36"/>
      <c r="AFV20" s="36"/>
      <c r="AFW20" s="36"/>
      <c r="AFX20" s="36"/>
      <c r="AFY20" s="36"/>
      <c r="AFZ20" s="36"/>
      <c r="AGA20" s="36"/>
      <c r="AGB20" s="36"/>
      <c r="AGC20" s="36"/>
      <c r="AGD20" s="36"/>
      <c r="AGE20" s="36"/>
      <c r="AGF20" s="36"/>
      <c r="AGG20" s="36"/>
      <c r="AGH20" s="36"/>
      <c r="AGI20" s="36"/>
      <c r="AGJ20" s="36"/>
      <c r="AGK20" s="36"/>
      <c r="AGL20" s="36"/>
      <c r="AGM20" s="36"/>
      <c r="AGN20" s="36"/>
      <c r="AGO20" s="36"/>
      <c r="AGP20" s="36"/>
      <c r="AGQ20" s="36"/>
      <c r="AGR20" s="36"/>
      <c r="AGS20" s="36"/>
      <c r="AGT20" s="36"/>
      <c r="AGU20" s="36"/>
      <c r="AGV20" s="36"/>
      <c r="AGW20" s="36"/>
      <c r="AGX20" s="36"/>
      <c r="AGY20" s="36"/>
      <c r="AGZ20" s="36"/>
      <c r="AHA20" s="36"/>
      <c r="AHB20" s="36"/>
      <c r="AHC20" s="36"/>
      <c r="AHD20" s="36"/>
      <c r="AHE20" s="36"/>
      <c r="AHF20" s="36"/>
      <c r="AHG20" s="36"/>
      <c r="AHH20" s="36"/>
      <c r="AHI20" s="36"/>
      <c r="AHJ20" s="36"/>
      <c r="AHK20" s="36"/>
      <c r="AHL20" s="36"/>
      <c r="AHM20" s="36"/>
      <c r="AHN20" s="36"/>
      <c r="AHO20" s="36"/>
      <c r="AHP20" s="36"/>
      <c r="AHQ20" s="36"/>
      <c r="AHR20" s="36"/>
      <c r="AHS20" s="36"/>
      <c r="AHT20" s="36"/>
      <c r="AHU20" s="36"/>
      <c r="AHV20" s="36"/>
      <c r="AHW20" s="36"/>
      <c r="AHX20" s="36"/>
      <c r="AHY20" s="36"/>
      <c r="AHZ20" s="36"/>
      <c r="AIA20" s="36"/>
      <c r="AIB20" s="36"/>
      <c r="AIC20" s="36"/>
      <c r="AID20" s="36"/>
      <c r="AIE20" s="36"/>
      <c r="AIF20" s="36"/>
      <c r="AIG20" s="36"/>
      <c r="AIH20" s="36"/>
      <c r="AII20" s="36"/>
      <c r="AIJ20" s="36"/>
      <c r="AIK20" s="36"/>
      <c r="AIL20" s="36"/>
      <c r="AIM20" s="36"/>
      <c r="AIN20" s="36"/>
      <c r="AIO20" s="36"/>
      <c r="AIP20" s="36"/>
      <c r="AIQ20" s="36"/>
      <c r="AIR20" s="36"/>
      <c r="AIS20" s="36"/>
      <c r="AIT20" s="36"/>
      <c r="AIU20" s="36"/>
      <c r="AIV20" s="36"/>
      <c r="AIW20" s="36"/>
      <c r="AIX20" s="36"/>
      <c r="AIY20" s="36"/>
      <c r="AIZ20" s="36"/>
      <c r="AJA20" s="36"/>
      <c r="AJB20" s="36"/>
      <c r="AJC20" s="36"/>
      <c r="AJD20" s="36"/>
      <c r="AJE20" s="36"/>
      <c r="AJF20" s="36"/>
      <c r="AJG20" s="36"/>
      <c r="AJH20" s="36"/>
      <c r="AJI20" s="36"/>
      <c r="AJJ20" s="36"/>
      <c r="AJK20" s="36"/>
      <c r="AJL20" s="36"/>
      <c r="AJM20" s="36"/>
      <c r="AJN20" s="36"/>
      <c r="AJO20" s="36"/>
      <c r="AJP20" s="36"/>
      <c r="AJQ20" s="36"/>
      <c r="AJR20" s="36"/>
      <c r="AJS20" s="36"/>
      <c r="AJT20" s="36"/>
      <c r="AJU20" s="36"/>
      <c r="AJV20" s="36"/>
      <c r="AJW20" s="36"/>
      <c r="AJX20" s="36"/>
      <c r="AJY20" s="36"/>
      <c r="AJZ20" s="36"/>
      <c r="AKA20" s="36"/>
      <c r="AKB20" s="36"/>
      <c r="AKC20" s="36"/>
      <c r="AKD20" s="36"/>
      <c r="AKE20" s="36"/>
      <c r="AKF20" s="36"/>
      <c r="AKG20" s="36"/>
      <c r="AKH20" s="36"/>
      <c r="AKI20" s="36"/>
      <c r="AKJ20" s="36"/>
      <c r="AKK20" s="36"/>
      <c r="AKL20" s="36"/>
      <c r="AKM20" s="36"/>
      <c r="AKN20" s="36"/>
      <c r="AKO20" s="36"/>
      <c r="AKP20" s="36"/>
      <c r="AKQ20" s="36"/>
      <c r="AKR20" s="36"/>
      <c r="AKS20" s="36"/>
      <c r="AKT20" s="36"/>
      <c r="AKU20" s="36"/>
      <c r="AKV20" s="36"/>
      <c r="AKW20" s="36"/>
      <c r="AKX20" s="36"/>
      <c r="AKY20" s="36"/>
      <c r="AKZ20" s="36"/>
      <c r="ALA20" s="36"/>
      <c r="ALB20" s="36"/>
      <c r="ALC20" s="36"/>
      <c r="ALD20" s="36"/>
      <c r="ALE20" s="36"/>
      <c r="ALF20" s="36"/>
      <c r="ALG20" s="36"/>
      <c r="ALH20" s="36"/>
      <c r="ALI20" s="36"/>
      <c r="ALJ20" s="36"/>
      <c r="ALK20" s="36"/>
      <c r="ALL20" s="36"/>
      <c r="ALM20" s="36"/>
      <c r="ALN20" s="36"/>
      <c r="ALO20" s="36"/>
      <c r="ALP20" s="36"/>
      <c r="ALQ20" s="36"/>
      <c r="ALR20" s="36"/>
      <c r="ALS20" s="36"/>
      <c r="ALT20" s="36"/>
      <c r="ALU20" s="36"/>
      <c r="ALV20" s="36"/>
      <c r="ALW20" s="36"/>
      <c r="ALX20" s="36"/>
      <c r="ALY20" s="36"/>
      <c r="ALZ20" s="36"/>
      <c r="AMA20" s="36"/>
      <c r="AMB20" s="36"/>
      <c r="AMC20" s="36"/>
      <c r="AMD20" s="36"/>
      <c r="AME20" s="36"/>
      <c r="AMF20" s="36"/>
      <c r="AMG20" s="36"/>
      <c r="AMH20" s="36"/>
      <c r="AMI20" s="36"/>
      <c r="AMJ20" s="36"/>
      <c r="AMK20" s="36"/>
    </row>
    <row r="21" spans="1:1025" ht="13.5" customHeight="1" thickTop="1" thickBot="1" x14ac:dyDescent="0.25">
      <c r="A21" s="38"/>
      <c r="B21" s="53" t="s">
        <v>220</v>
      </c>
      <c r="C21" s="38"/>
      <c r="D21" s="344"/>
      <c r="E21" s="344"/>
      <c r="F21" s="344"/>
      <c r="G21" s="344"/>
      <c r="H21" s="344"/>
      <c r="I21" s="344"/>
      <c r="J21" s="344"/>
      <c r="K21" s="344"/>
      <c r="L21" s="344"/>
      <c r="M21" s="344"/>
      <c r="N21" s="344"/>
      <c r="O21" s="344"/>
      <c r="P21" s="344"/>
      <c r="Q21" s="344"/>
      <c r="R21" s="38"/>
      <c r="S21" s="36"/>
      <c r="T21" s="36"/>
      <c r="U21" s="320"/>
      <c r="V21" s="320"/>
      <c r="W21" s="320"/>
      <c r="X21" s="320"/>
      <c r="Y21" s="320"/>
      <c r="Z21" s="320"/>
      <c r="AA21" s="320"/>
      <c r="AB21" s="320"/>
      <c r="AC21" s="320"/>
      <c r="AD21" s="320"/>
      <c r="AE21" s="320"/>
      <c r="AF21" s="36"/>
      <c r="AG21" s="353"/>
      <c r="AH21" s="354"/>
      <c r="AI21" s="354"/>
      <c r="AJ21" s="355"/>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c r="IJ21" s="36"/>
      <c r="IK21" s="36"/>
      <c r="IL21" s="36"/>
      <c r="IM21" s="36"/>
      <c r="IN21" s="36"/>
      <c r="IO21" s="36"/>
      <c r="IP21" s="36"/>
      <c r="IQ21" s="36"/>
      <c r="IR21" s="36"/>
      <c r="IS21" s="36"/>
      <c r="IT21" s="36"/>
      <c r="IU21" s="36"/>
      <c r="IV21" s="36"/>
      <c r="IW21" s="36"/>
      <c r="IX21" s="36"/>
      <c r="IY21" s="36"/>
      <c r="IZ21" s="36"/>
      <c r="JA21" s="36"/>
      <c r="JB21" s="36"/>
      <c r="JC21" s="36"/>
      <c r="JD21" s="36"/>
      <c r="JE21" s="36"/>
      <c r="JF21" s="36"/>
      <c r="JG21" s="36"/>
      <c r="JH21" s="36"/>
      <c r="JI21" s="36"/>
      <c r="JJ21" s="36"/>
      <c r="JK21" s="36"/>
      <c r="JL21" s="36"/>
      <c r="JM21" s="36"/>
      <c r="JN21" s="36"/>
      <c r="JO21" s="36"/>
      <c r="JP21" s="36"/>
      <c r="JQ21" s="36"/>
      <c r="JR21" s="36"/>
      <c r="JS21" s="36"/>
      <c r="JT21" s="36"/>
      <c r="JU21" s="36"/>
      <c r="JV21" s="36"/>
      <c r="JW21" s="36"/>
      <c r="JX21" s="36"/>
      <c r="JY21" s="36"/>
      <c r="JZ21" s="36"/>
      <c r="KA21" s="36"/>
      <c r="KB21" s="36"/>
      <c r="KC21" s="36"/>
      <c r="KD21" s="36"/>
      <c r="KE21" s="36"/>
      <c r="KF21" s="36"/>
      <c r="KG21" s="36"/>
      <c r="KH21" s="36"/>
      <c r="KI21" s="36"/>
      <c r="KJ21" s="36"/>
      <c r="KK21" s="36"/>
      <c r="KL21" s="36"/>
      <c r="KM21" s="36"/>
      <c r="KN21" s="36"/>
      <c r="KO21" s="36"/>
      <c r="KP21" s="36"/>
      <c r="KQ21" s="36"/>
      <c r="KR21" s="36"/>
      <c r="KS21" s="36"/>
      <c r="KT21" s="36"/>
      <c r="KU21" s="36"/>
      <c r="KV21" s="36"/>
      <c r="KW21" s="36"/>
      <c r="KX21" s="36"/>
      <c r="KY21" s="36"/>
      <c r="KZ21" s="36"/>
      <c r="LA21" s="36"/>
      <c r="LB21" s="36"/>
      <c r="LC21" s="36"/>
      <c r="LD21" s="36"/>
      <c r="LE21" s="36"/>
      <c r="LF21" s="36"/>
      <c r="LG21" s="36"/>
      <c r="LH21" s="36"/>
      <c r="LI21" s="36"/>
      <c r="LJ21" s="36"/>
      <c r="LK21" s="36"/>
      <c r="LL21" s="36"/>
      <c r="LM21" s="36"/>
      <c r="LN21" s="36"/>
      <c r="LO21" s="36"/>
      <c r="LP21" s="36"/>
      <c r="LQ21" s="36"/>
      <c r="LR21" s="36"/>
      <c r="LS21" s="36"/>
      <c r="LT21" s="36"/>
      <c r="LU21" s="36"/>
      <c r="LV21" s="36"/>
      <c r="LW21" s="36"/>
      <c r="LX21" s="36"/>
      <c r="LY21" s="36"/>
      <c r="LZ21" s="36"/>
      <c r="MA21" s="36"/>
      <c r="MB21" s="36"/>
      <c r="MC21" s="36"/>
      <c r="MD21" s="36"/>
      <c r="ME21" s="36"/>
      <c r="MF21" s="36"/>
      <c r="MG21" s="36"/>
      <c r="MH21" s="36"/>
      <c r="MI21" s="36"/>
      <c r="MJ21" s="36"/>
      <c r="MK21" s="36"/>
      <c r="ML21" s="36"/>
      <c r="MM21" s="36"/>
      <c r="MN21" s="36"/>
      <c r="MO21" s="36"/>
      <c r="MP21" s="36"/>
      <c r="MQ21" s="36"/>
      <c r="MR21" s="36"/>
      <c r="MS21" s="36"/>
      <c r="MT21" s="36"/>
      <c r="MU21" s="36"/>
      <c r="MV21" s="36"/>
      <c r="MW21" s="36"/>
      <c r="MX21" s="36"/>
      <c r="MY21" s="36"/>
      <c r="MZ21" s="36"/>
      <c r="NA21" s="36"/>
      <c r="NB21" s="36"/>
      <c r="NC21" s="36"/>
      <c r="ND21" s="36"/>
      <c r="NE21" s="36"/>
      <c r="NF21" s="36"/>
      <c r="NG21" s="36"/>
      <c r="NH21" s="36"/>
      <c r="NI21" s="36"/>
      <c r="NJ21" s="36"/>
      <c r="NK21" s="36"/>
      <c r="NL21" s="36"/>
      <c r="NM21" s="36"/>
      <c r="NN21" s="36"/>
      <c r="NO21" s="36"/>
      <c r="NP21" s="36"/>
      <c r="NQ21" s="36"/>
      <c r="NR21" s="36"/>
      <c r="NS21" s="36"/>
      <c r="NT21" s="36"/>
      <c r="NU21" s="36"/>
      <c r="NV21" s="36"/>
      <c r="NW21" s="36"/>
      <c r="NX21" s="36"/>
      <c r="NY21" s="36"/>
      <c r="NZ21" s="36"/>
      <c r="OA21" s="36"/>
      <c r="OB21" s="36"/>
      <c r="OC21" s="36"/>
      <c r="OD21" s="36"/>
      <c r="OE21" s="36"/>
      <c r="OF21" s="36"/>
      <c r="OG21" s="36"/>
      <c r="OH21" s="36"/>
      <c r="OI21" s="36"/>
      <c r="OJ21" s="36"/>
      <c r="OK21" s="36"/>
      <c r="OL21" s="36"/>
      <c r="OM21" s="36"/>
      <c r="ON21" s="36"/>
      <c r="OO21" s="36"/>
      <c r="OP21" s="36"/>
      <c r="OQ21" s="36"/>
      <c r="OR21" s="36"/>
      <c r="OS21" s="36"/>
      <c r="OT21" s="36"/>
      <c r="OU21" s="36"/>
      <c r="OV21" s="36"/>
      <c r="OW21" s="36"/>
      <c r="OX21" s="36"/>
      <c r="OY21" s="36"/>
      <c r="OZ21" s="36"/>
      <c r="PA21" s="36"/>
      <c r="PB21" s="36"/>
      <c r="PC21" s="36"/>
      <c r="PD21" s="36"/>
      <c r="PE21" s="36"/>
      <c r="PF21" s="36"/>
      <c r="PG21" s="36"/>
      <c r="PH21" s="36"/>
      <c r="PI21" s="36"/>
      <c r="PJ21" s="36"/>
      <c r="PK21" s="36"/>
      <c r="PL21" s="36"/>
      <c r="PM21" s="36"/>
      <c r="PN21" s="36"/>
      <c r="PO21" s="36"/>
      <c r="PP21" s="36"/>
      <c r="PQ21" s="36"/>
      <c r="PR21" s="36"/>
      <c r="PS21" s="36"/>
      <c r="PT21" s="36"/>
      <c r="PU21" s="36"/>
      <c r="PV21" s="36"/>
      <c r="PW21" s="36"/>
      <c r="PX21" s="36"/>
      <c r="PY21" s="36"/>
      <c r="PZ21" s="36"/>
      <c r="QA21" s="36"/>
      <c r="QB21" s="36"/>
      <c r="QC21" s="36"/>
      <c r="QD21" s="36"/>
      <c r="QE21" s="36"/>
      <c r="QF21" s="36"/>
      <c r="QG21" s="36"/>
      <c r="QH21" s="36"/>
      <c r="QI21" s="36"/>
      <c r="QJ21" s="36"/>
      <c r="QK21" s="36"/>
      <c r="QL21" s="36"/>
      <c r="QM21" s="36"/>
      <c r="QN21" s="36"/>
      <c r="QO21" s="36"/>
      <c r="QP21" s="36"/>
      <c r="QQ21" s="36"/>
      <c r="QR21" s="36"/>
      <c r="QS21" s="36"/>
      <c r="QT21" s="36"/>
      <c r="QU21" s="36"/>
      <c r="QV21" s="36"/>
      <c r="QW21" s="36"/>
      <c r="QX21" s="36"/>
      <c r="QY21" s="36"/>
      <c r="QZ21" s="36"/>
      <c r="RA21" s="36"/>
      <c r="RB21" s="36"/>
      <c r="RC21" s="36"/>
      <c r="RD21" s="36"/>
      <c r="RE21" s="36"/>
      <c r="RF21" s="36"/>
      <c r="RG21" s="36"/>
      <c r="RH21" s="36"/>
      <c r="RI21" s="36"/>
      <c r="RJ21" s="36"/>
      <c r="RK21" s="36"/>
      <c r="RL21" s="36"/>
      <c r="RM21" s="36"/>
      <c r="RN21" s="36"/>
      <c r="RO21" s="36"/>
      <c r="RP21" s="36"/>
      <c r="RQ21" s="36"/>
      <c r="RR21" s="36"/>
      <c r="RS21" s="36"/>
      <c r="RT21" s="36"/>
      <c r="RU21" s="36"/>
      <c r="RV21" s="36"/>
      <c r="RW21" s="36"/>
      <c r="RX21" s="36"/>
      <c r="RY21" s="36"/>
      <c r="RZ21" s="36"/>
      <c r="SA21" s="36"/>
      <c r="SB21" s="36"/>
      <c r="SC21" s="36"/>
      <c r="SD21" s="36"/>
      <c r="SE21" s="36"/>
      <c r="SF21" s="36"/>
      <c r="SG21" s="36"/>
      <c r="SH21" s="36"/>
      <c r="SI21" s="36"/>
      <c r="SJ21" s="36"/>
      <c r="SK21" s="36"/>
      <c r="SL21" s="36"/>
      <c r="SM21" s="36"/>
      <c r="SN21" s="36"/>
      <c r="SO21" s="36"/>
      <c r="SP21" s="36"/>
      <c r="SQ21" s="36"/>
      <c r="SR21" s="36"/>
      <c r="SS21" s="36"/>
      <c r="ST21" s="36"/>
      <c r="SU21" s="36"/>
      <c r="SV21" s="36"/>
      <c r="SW21" s="36"/>
      <c r="SX21" s="36"/>
      <c r="SY21" s="36"/>
      <c r="SZ21" s="36"/>
      <c r="TA21" s="36"/>
      <c r="TB21" s="36"/>
      <c r="TC21" s="36"/>
      <c r="TD21" s="36"/>
      <c r="TE21" s="36"/>
      <c r="TF21" s="36"/>
      <c r="TG21" s="36"/>
      <c r="TH21" s="36"/>
      <c r="TI21" s="36"/>
      <c r="TJ21" s="36"/>
      <c r="TK21" s="36"/>
      <c r="TL21" s="36"/>
      <c r="TM21" s="36"/>
      <c r="TN21" s="36"/>
      <c r="TO21" s="36"/>
      <c r="TP21" s="36"/>
      <c r="TQ21" s="36"/>
      <c r="TR21" s="36"/>
      <c r="TS21" s="36"/>
      <c r="TT21" s="36"/>
      <c r="TU21" s="36"/>
      <c r="TV21" s="36"/>
      <c r="TW21" s="36"/>
      <c r="TX21" s="36"/>
      <c r="TY21" s="36"/>
      <c r="TZ21" s="36"/>
      <c r="UA21" s="36"/>
      <c r="UB21" s="36"/>
      <c r="UC21" s="36"/>
      <c r="UD21" s="36"/>
      <c r="UE21" s="36"/>
      <c r="UF21" s="36"/>
      <c r="UG21" s="36"/>
      <c r="UH21" s="36"/>
      <c r="UI21" s="36"/>
      <c r="UJ21" s="36"/>
      <c r="UK21" s="36"/>
      <c r="UL21" s="36"/>
      <c r="UM21" s="36"/>
      <c r="UN21" s="36"/>
      <c r="UO21" s="36"/>
      <c r="UP21" s="36"/>
      <c r="UQ21" s="36"/>
      <c r="UR21" s="36"/>
      <c r="US21" s="36"/>
      <c r="UT21" s="36"/>
      <c r="UU21" s="36"/>
      <c r="UV21" s="36"/>
      <c r="UW21" s="36"/>
      <c r="UX21" s="36"/>
      <c r="UY21" s="36"/>
      <c r="UZ21" s="36"/>
      <c r="VA21" s="36"/>
      <c r="VB21" s="36"/>
      <c r="VC21" s="36"/>
      <c r="VD21" s="36"/>
      <c r="VE21" s="36"/>
      <c r="VF21" s="36"/>
      <c r="VG21" s="36"/>
      <c r="VH21" s="36"/>
      <c r="VI21" s="36"/>
      <c r="VJ21" s="36"/>
      <c r="VK21" s="36"/>
      <c r="VL21" s="36"/>
      <c r="VM21" s="36"/>
      <c r="VN21" s="36"/>
      <c r="VO21" s="36"/>
      <c r="VP21" s="36"/>
      <c r="VQ21" s="36"/>
      <c r="VR21" s="36"/>
      <c r="VS21" s="36"/>
      <c r="VT21" s="36"/>
      <c r="VU21" s="36"/>
      <c r="VV21" s="36"/>
      <c r="VW21" s="36"/>
      <c r="VX21" s="36"/>
      <c r="VY21" s="36"/>
      <c r="VZ21" s="36"/>
      <c r="WA21" s="36"/>
      <c r="WB21" s="36"/>
      <c r="WC21" s="36"/>
      <c r="WD21" s="36"/>
      <c r="WE21" s="36"/>
      <c r="WF21" s="36"/>
      <c r="WG21" s="36"/>
      <c r="WH21" s="36"/>
      <c r="WI21" s="36"/>
      <c r="WJ21" s="36"/>
      <c r="WK21" s="36"/>
      <c r="WL21" s="36"/>
      <c r="WM21" s="36"/>
      <c r="WN21" s="36"/>
      <c r="WO21" s="36"/>
      <c r="WP21" s="36"/>
      <c r="WQ21" s="36"/>
      <c r="WR21" s="36"/>
      <c r="WS21" s="36"/>
      <c r="WT21" s="36"/>
      <c r="WU21" s="36"/>
      <c r="WV21" s="36"/>
      <c r="WW21" s="36"/>
      <c r="WX21" s="36"/>
      <c r="WY21" s="36"/>
      <c r="WZ21" s="36"/>
      <c r="XA21" s="36"/>
      <c r="XB21" s="36"/>
      <c r="XC21" s="36"/>
      <c r="XD21" s="36"/>
      <c r="XE21" s="36"/>
      <c r="XF21" s="36"/>
      <c r="XG21" s="36"/>
      <c r="XH21" s="36"/>
      <c r="XI21" s="36"/>
      <c r="XJ21" s="36"/>
      <c r="XK21" s="36"/>
      <c r="XL21" s="36"/>
      <c r="XM21" s="36"/>
      <c r="XN21" s="36"/>
      <c r="XO21" s="36"/>
      <c r="XP21" s="36"/>
      <c r="XQ21" s="36"/>
      <c r="XR21" s="36"/>
      <c r="XS21" s="36"/>
      <c r="XT21" s="36"/>
      <c r="XU21" s="36"/>
      <c r="XV21" s="36"/>
      <c r="XW21" s="36"/>
      <c r="XX21" s="36"/>
      <c r="XY21" s="36"/>
      <c r="XZ21" s="36"/>
      <c r="YA21" s="36"/>
      <c r="YB21" s="36"/>
      <c r="YC21" s="36"/>
      <c r="YD21" s="36"/>
      <c r="YE21" s="36"/>
      <c r="YF21" s="36"/>
      <c r="YG21" s="36"/>
      <c r="YH21" s="36"/>
      <c r="YI21" s="36"/>
      <c r="YJ21" s="36"/>
      <c r="YK21" s="36"/>
      <c r="YL21" s="36"/>
      <c r="YM21" s="36"/>
      <c r="YN21" s="36"/>
      <c r="YO21" s="36"/>
      <c r="YP21" s="36"/>
      <c r="YQ21" s="36"/>
      <c r="YR21" s="36"/>
      <c r="YS21" s="36"/>
      <c r="YT21" s="36"/>
      <c r="YU21" s="36"/>
      <c r="YV21" s="36"/>
      <c r="YW21" s="36"/>
      <c r="YX21" s="36"/>
      <c r="YY21" s="36"/>
      <c r="YZ21" s="36"/>
      <c r="ZA21" s="36"/>
      <c r="ZB21" s="36"/>
      <c r="ZC21" s="36"/>
      <c r="ZD21" s="36"/>
      <c r="ZE21" s="36"/>
      <c r="ZF21" s="36"/>
      <c r="ZG21" s="36"/>
      <c r="ZH21" s="36"/>
      <c r="ZI21" s="36"/>
      <c r="ZJ21" s="36"/>
      <c r="ZK21" s="36"/>
      <c r="ZL21" s="36"/>
      <c r="ZM21" s="36"/>
      <c r="ZN21" s="36"/>
      <c r="ZO21" s="36"/>
      <c r="ZP21" s="36"/>
      <c r="ZQ21" s="36"/>
      <c r="ZR21" s="36"/>
      <c r="ZS21" s="36"/>
      <c r="ZT21" s="36"/>
      <c r="ZU21" s="36"/>
      <c r="ZV21" s="36"/>
      <c r="ZW21" s="36"/>
      <c r="ZX21" s="36"/>
      <c r="ZY21" s="36"/>
      <c r="ZZ21" s="36"/>
      <c r="AAA21" s="36"/>
      <c r="AAB21" s="36"/>
      <c r="AAC21" s="36"/>
      <c r="AAD21" s="36"/>
      <c r="AAE21" s="36"/>
      <c r="AAF21" s="36"/>
      <c r="AAG21" s="36"/>
      <c r="AAH21" s="36"/>
      <c r="AAI21" s="36"/>
      <c r="AAJ21" s="36"/>
      <c r="AAK21" s="36"/>
      <c r="AAL21" s="36"/>
      <c r="AAM21" s="36"/>
      <c r="AAN21" s="36"/>
      <c r="AAO21" s="36"/>
      <c r="AAP21" s="36"/>
      <c r="AAQ21" s="36"/>
      <c r="AAR21" s="36"/>
      <c r="AAS21" s="36"/>
      <c r="AAT21" s="36"/>
      <c r="AAU21" s="36"/>
      <c r="AAV21" s="36"/>
      <c r="AAW21" s="36"/>
      <c r="AAX21" s="36"/>
      <c r="AAY21" s="36"/>
      <c r="AAZ21" s="36"/>
      <c r="ABA21" s="36"/>
      <c r="ABB21" s="36"/>
      <c r="ABC21" s="36"/>
      <c r="ABD21" s="36"/>
      <c r="ABE21" s="36"/>
      <c r="ABF21" s="36"/>
      <c r="ABG21" s="36"/>
      <c r="ABH21" s="36"/>
      <c r="ABI21" s="36"/>
      <c r="ABJ21" s="36"/>
      <c r="ABK21" s="36"/>
      <c r="ABL21" s="36"/>
      <c r="ABM21" s="36"/>
      <c r="ABN21" s="36"/>
      <c r="ABO21" s="36"/>
      <c r="ABP21" s="36"/>
      <c r="ABQ21" s="36"/>
      <c r="ABR21" s="36"/>
      <c r="ABS21" s="36"/>
      <c r="ABT21" s="36"/>
      <c r="ABU21" s="36"/>
      <c r="ABV21" s="36"/>
      <c r="ABW21" s="36"/>
      <c r="ABX21" s="36"/>
      <c r="ABY21" s="36"/>
      <c r="ABZ21" s="36"/>
      <c r="ACA21" s="36"/>
      <c r="ACB21" s="36"/>
      <c r="ACC21" s="36"/>
      <c r="ACD21" s="36"/>
      <c r="ACE21" s="36"/>
      <c r="ACF21" s="36"/>
      <c r="ACG21" s="36"/>
      <c r="ACH21" s="36"/>
      <c r="ACI21" s="36"/>
      <c r="ACJ21" s="36"/>
      <c r="ACK21" s="36"/>
      <c r="ACL21" s="36"/>
      <c r="ACM21" s="36"/>
      <c r="ACN21" s="36"/>
      <c r="ACO21" s="36"/>
      <c r="ACP21" s="36"/>
      <c r="ACQ21" s="36"/>
      <c r="ACR21" s="36"/>
      <c r="ACS21" s="36"/>
      <c r="ACT21" s="36"/>
      <c r="ACU21" s="36"/>
      <c r="ACV21" s="36"/>
      <c r="ACW21" s="36"/>
      <c r="ACX21" s="36"/>
      <c r="ACY21" s="36"/>
      <c r="ACZ21" s="36"/>
      <c r="ADA21" s="36"/>
      <c r="ADB21" s="36"/>
      <c r="ADC21" s="36"/>
      <c r="ADD21" s="36"/>
      <c r="ADE21" s="36"/>
      <c r="ADF21" s="36"/>
      <c r="ADG21" s="36"/>
      <c r="ADH21" s="36"/>
      <c r="ADI21" s="36"/>
      <c r="ADJ21" s="36"/>
      <c r="ADK21" s="36"/>
      <c r="ADL21" s="36"/>
      <c r="ADM21" s="36"/>
      <c r="ADN21" s="36"/>
      <c r="ADO21" s="36"/>
      <c r="ADP21" s="36"/>
      <c r="ADQ21" s="36"/>
      <c r="ADR21" s="36"/>
      <c r="ADS21" s="36"/>
      <c r="ADT21" s="36"/>
      <c r="ADU21" s="36"/>
      <c r="ADV21" s="36"/>
      <c r="ADW21" s="36"/>
      <c r="ADX21" s="36"/>
      <c r="ADY21" s="36"/>
      <c r="ADZ21" s="36"/>
      <c r="AEA21" s="36"/>
      <c r="AEB21" s="36"/>
      <c r="AEC21" s="36"/>
      <c r="AED21" s="36"/>
      <c r="AEE21" s="36"/>
      <c r="AEF21" s="36"/>
      <c r="AEG21" s="36"/>
      <c r="AEH21" s="36"/>
      <c r="AEI21" s="36"/>
      <c r="AEJ21" s="36"/>
      <c r="AEK21" s="36"/>
      <c r="AEL21" s="36"/>
      <c r="AEM21" s="36"/>
      <c r="AEN21" s="36"/>
      <c r="AEO21" s="36"/>
      <c r="AEP21" s="36"/>
      <c r="AEQ21" s="36"/>
      <c r="AER21" s="36"/>
      <c r="AES21" s="36"/>
      <c r="AET21" s="36"/>
      <c r="AEU21" s="36"/>
      <c r="AEV21" s="36"/>
      <c r="AEW21" s="36"/>
      <c r="AEX21" s="36"/>
      <c r="AEY21" s="36"/>
      <c r="AEZ21" s="36"/>
      <c r="AFA21" s="36"/>
      <c r="AFB21" s="36"/>
      <c r="AFC21" s="36"/>
      <c r="AFD21" s="36"/>
      <c r="AFE21" s="36"/>
      <c r="AFF21" s="36"/>
      <c r="AFG21" s="36"/>
      <c r="AFH21" s="36"/>
      <c r="AFI21" s="36"/>
      <c r="AFJ21" s="36"/>
      <c r="AFK21" s="36"/>
      <c r="AFL21" s="36"/>
      <c r="AFM21" s="36"/>
      <c r="AFN21" s="36"/>
      <c r="AFO21" s="36"/>
      <c r="AFP21" s="36"/>
      <c r="AFQ21" s="36"/>
      <c r="AFR21" s="36"/>
      <c r="AFS21" s="36"/>
      <c r="AFT21" s="36"/>
      <c r="AFU21" s="36"/>
      <c r="AFV21" s="36"/>
      <c r="AFW21" s="36"/>
      <c r="AFX21" s="36"/>
      <c r="AFY21" s="36"/>
      <c r="AFZ21" s="36"/>
      <c r="AGA21" s="36"/>
      <c r="AGB21" s="36"/>
      <c r="AGC21" s="36"/>
      <c r="AGD21" s="36"/>
      <c r="AGE21" s="36"/>
      <c r="AGF21" s="36"/>
      <c r="AGG21" s="36"/>
      <c r="AGH21" s="36"/>
      <c r="AGI21" s="36"/>
      <c r="AGJ21" s="36"/>
      <c r="AGK21" s="36"/>
      <c r="AGL21" s="36"/>
      <c r="AGM21" s="36"/>
      <c r="AGN21" s="36"/>
      <c r="AGO21" s="36"/>
      <c r="AGP21" s="36"/>
      <c r="AGQ21" s="36"/>
      <c r="AGR21" s="36"/>
      <c r="AGS21" s="36"/>
      <c r="AGT21" s="36"/>
      <c r="AGU21" s="36"/>
      <c r="AGV21" s="36"/>
      <c r="AGW21" s="36"/>
      <c r="AGX21" s="36"/>
      <c r="AGY21" s="36"/>
      <c r="AGZ21" s="36"/>
      <c r="AHA21" s="36"/>
      <c r="AHB21" s="36"/>
      <c r="AHC21" s="36"/>
      <c r="AHD21" s="36"/>
      <c r="AHE21" s="36"/>
      <c r="AHF21" s="36"/>
      <c r="AHG21" s="36"/>
      <c r="AHH21" s="36"/>
      <c r="AHI21" s="36"/>
      <c r="AHJ21" s="36"/>
      <c r="AHK21" s="36"/>
      <c r="AHL21" s="36"/>
      <c r="AHM21" s="36"/>
      <c r="AHN21" s="36"/>
      <c r="AHO21" s="36"/>
      <c r="AHP21" s="36"/>
      <c r="AHQ21" s="36"/>
      <c r="AHR21" s="36"/>
      <c r="AHS21" s="36"/>
      <c r="AHT21" s="36"/>
      <c r="AHU21" s="36"/>
      <c r="AHV21" s="36"/>
      <c r="AHW21" s="36"/>
      <c r="AHX21" s="36"/>
      <c r="AHY21" s="36"/>
      <c r="AHZ21" s="36"/>
      <c r="AIA21" s="36"/>
      <c r="AIB21" s="36"/>
      <c r="AIC21" s="36"/>
      <c r="AID21" s="36"/>
      <c r="AIE21" s="36"/>
      <c r="AIF21" s="36"/>
      <c r="AIG21" s="36"/>
      <c r="AIH21" s="36"/>
      <c r="AII21" s="36"/>
      <c r="AIJ21" s="36"/>
      <c r="AIK21" s="36"/>
      <c r="AIL21" s="36"/>
      <c r="AIM21" s="36"/>
      <c r="AIN21" s="36"/>
      <c r="AIO21" s="36"/>
      <c r="AIP21" s="36"/>
      <c r="AIQ21" s="36"/>
      <c r="AIR21" s="36"/>
      <c r="AIS21" s="36"/>
      <c r="AIT21" s="36"/>
      <c r="AIU21" s="36"/>
      <c r="AIV21" s="36"/>
      <c r="AIW21" s="36"/>
      <c r="AIX21" s="36"/>
      <c r="AIY21" s="36"/>
      <c r="AIZ21" s="36"/>
      <c r="AJA21" s="36"/>
      <c r="AJB21" s="36"/>
      <c r="AJC21" s="36"/>
      <c r="AJD21" s="36"/>
      <c r="AJE21" s="36"/>
      <c r="AJF21" s="36"/>
      <c r="AJG21" s="36"/>
      <c r="AJH21" s="36"/>
      <c r="AJI21" s="36"/>
      <c r="AJJ21" s="36"/>
      <c r="AJK21" s="36"/>
      <c r="AJL21" s="36"/>
      <c r="AJM21" s="36"/>
      <c r="AJN21" s="36"/>
      <c r="AJO21" s="36"/>
      <c r="AJP21" s="36"/>
      <c r="AJQ21" s="36"/>
      <c r="AJR21" s="36"/>
      <c r="AJS21" s="36"/>
      <c r="AJT21" s="36"/>
      <c r="AJU21" s="36"/>
      <c r="AJV21" s="36"/>
      <c r="AJW21" s="36"/>
      <c r="AJX21" s="36"/>
      <c r="AJY21" s="36"/>
      <c r="AJZ21" s="36"/>
      <c r="AKA21" s="36"/>
      <c r="AKB21" s="36"/>
      <c r="AKC21" s="36"/>
      <c r="AKD21" s="36"/>
      <c r="AKE21" s="36"/>
      <c r="AKF21" s="36"/>
      <c r="AKG21" s="36"/>
      <c r="AKH21" s="36"/>
      <c r="AKI21" s="36"/>
      <c r="AKJ21" s="36"/>
      <c r="AKK21" s="36"/>
      <c r="AKL21" s="36"/>
      <c r="AKM21" s="36"/>
      <c r="AKN21" s="36"/>
      <c r="AKO21" s="36"/>
      <c r="AKP21" s="36"/>
      <c r="AKQ21" s="36"/>
      <c r="AKR21" s="36"/>
      <c r="AKS21" s="36"/>
      <c r="AKT21" s="36"/>
      <c r="AKU21" s="36"/>
      <c r="AKV21" s="36"/>
      <c r="AKW21" s="36"/>
      <c r="AKX21" s="36"/>
      <c r="AKY21" s="36"/>
      <c r="AKZ21" s="36"/>
      <c r="ALA21" s="36"/>
      <c r="ALB21" s="36"/>
      <c r="ALC21" s="36"/>
      <c r="ALD21" s="36"/>
      <c r="ALE21" s="36"/>
      <c r="ALF21" s="36"/>
      <c r="ALG21" s="36"/>
      <c r="ALH21" s="36"/>
      <c r="ALI21" s="36"/>
      <c r="ALJ21" s="36"/>
      <c r="ALK21" s="36"/>
      <c r="ALL21" s="36"/>
      <c r="ALM21" s="36"/>
      <c r="ALN21" s="36"/>
      <c r="ALO21" s="36"/>
      <c r="ALP21" s="36"/>
      <c r="ALQ21" s="36"/>
      <c r="ALR21" s="36"/>
      <c r="ALS21" s="36"/>
      <c r="ALT21" s="36"/>
      <c r="ALU21" s="36"/>
      <c r="ALV21" s="36"/>
      <c r="ALW21" s="36"/>
      <c r="ALX21" s="36"/>
      <c r="ALY21" s="36"/>
      <c r="ALZ21" s="36"/>
      <c r="AMA21" s="36"/>
      <c r="AMB21" s="36"/>
      <c r="AMC21" s="36"/>
      <c r="AMD21" s="36"/>
      <c r="AME21" s="36"/>
      <c r="AMF21" s="36"/>
      <c r="AMG21" s="36"/>
      <c r="AMH21" s="36"/>
      <c r="AMI21" s="36"/>
      <c r="AMJ21" s="36"/>
      <c r="AMK21" s="36"/>
    </row>
    <row r="22" spans="1:1025" ht="3" customHeight="1" thickTop="1" thickBot="1" x14ac:dyDescent="0.25">
      <c r="A22" s="38"/>
      <c r="B22" s="53"/>
      <c r="C22" s="53"/>
      <c r="D22" s="53"/>
      <c r="E22" s="53"/>
      <c r="F22" s="53"/>
      <c r="G22" s="53"/>
      <c r="H22" s="53"/>
      <c r="I22" s="53"/>
      <c r="J22" s="53"/>
      <c r="K22" s="53"/>
      <c r="L22" s="53"/>
      <c r="M22" s="53"/>
      <c r="N22" s="53"/>
      <c r="O22" s="53"/>
      <c r="P22" s="53"/>
      <c r="Q22" s="53"/>
      <c r="R22" s="38"/>
      <c r="S22" s="36"/>
      <c r="T22" s="36"/>
      <c r="U22" s="320"/>
      <c r="V22" s="320"/>
      <c r="W22" s="320"/>
      <c r="X22" s="320"/>
      <c r="Y22" s="320"/>
      <c r="Z22" s="320"/>
      <c r="AA22" s="320"/>
      <c r="AB22" s="320"/>
      <c r="AC22" s="320"/>
      <c r="AD22" s="320"/>
      <c r="AE22" s="320"/>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c r="II22" s="36"/>
      <c r="IJ22" s="36"/>
      <c r="IK22" s="36"/>
      <c r="IL22" s="36"/>
      <c r="IM22" s="36"/>
      <c r="IN22" s="36"/>
      <c r="IO22" s="36"/>
      <c r="IP22" s="36"/>
      <c r="IQ22" s="36"/>
      <c r="IR22" s="36"/>
      <c r="IS22" s="36"/>
      <c r="IT22" s="36"/>
      <c r="IU22" s="36"/>
      <c r="IV22" s="36"/>
      <c r="IW22" s="36"/>
      <c r="IX22" s="36"/>
      <c r="IY22" s="36"/>
      <c r="IZ22" s="36"/>
      <c r="JA22" s="36"/>
      <c r="JB22" s="36"/>
      <c r="JC22" s="36"/>
      <c r="JD22" s="36"/>
      <c r="JE22" s="36"/>
      <c r="JF22" s="36"/>
      <c r="JG22" s="36"/>
      <c r="JH22" s="36"/>
      <c r="JI22" s="36"/>
      <c r="JJ22" s="36"/>
      <c r="JK22" s="36"/>
      <c r="JL22" s="36"/>
      <c r="JM22" s="36"/>
      <c r="JN22" s="36"/>
      <c r="JO22" s="36"/>
      <c r="JP22" s="36"/>
      <c r="JQ22" s="36"/>
      <c r="JR22" s="36"/>
      <c r="JS22" s="36"/>
      <c r="JT22" s="36"/>
      <c r="JU22" s="36"/>
      <c r="JV22" s="36"/>
      <c r="JW22" s="36"/>
      <c r="JX22" s="36"/>
      <c r="JY22" s="36"/>
      <c r="JZ22" s="36"/>
      <c r="KA22" s="36"/>
      <c r="KB22" s="36"/>
      <c r="KC22" s="36"/>
      <c r="KD22" s="36"/>
      <c r="KE22" s="36"/>
      <c r="KF22" s="36"/>
      <c r="KG22" s="36"/>
      <c r="KH22" s="36"/>
      <c r="KI22" s="36"/>
      <c r="KJ22" s="36"/>
      <c r="KK22" s="36"/>
      <c r="KL22" s="36"/>
      <c r="KM22" s="36"/>
      <c r="KN22" s="36"/>
      <c r="KO22" s="36"/>
      <c r="KP22" s="36"/>
      <c r="KQ22" s="36"/>
      <c r="KR22" s="36"/>
      <c r="KS22" s="36"/>
      <c r="KT22" s="36"/>
      <c r="KU22" s="36"/>
      <c r="KV22" s="36"/>
      <c r="KW22" s="36"/>
      <c r="KX22" s="36"/>
      <c r="KY22" s="36"/>
      <c r="KZ22" s="36"/>
      <c r="LA22" s="36"/>
      <c r="LB22" s="36"/>
      <c r="LC22" s="36"/>
      <c r="LD22" s="36"/>
      <c r="LE22" s="36"/>
      <c r="LF22" s="36"/>
      <c r="LG22" s="36"/>
      <c r="LH22" s="36"/>
      <c r="LI22" s="36"/>
      <c r="LJ22" s="36"/>
      <c r="LK22" s="36"/>
      <c r="LL22" s="36"/>
      <c r="LM22" s="36"/>
      <c r="LN22" s="36"/>
      <c r="LO22" s="36"/>
      <c r="LP22" s="36"/>
      <c r="LQ22" s="36"/>
      <c r="LR22" s="36"/>
      <c r="LS22" s="36"/>
      <c r="LT22" s="36"/>
      <c r="LU22" s="36"/>
      <c r="LV22" s="36"/>
      <c r="LW22" s="36"/>
      <c r="LX22" s="36"/>
      <c r="LY22" s="36"/>
      <c r="LZ22" s="36"/>
      <c r="MA22" s="36"/>
      <c r="MB22" s="36"/>
      <c r="MC22" s="36"/>
      <c r="MD22" s="36"/>
      <c r="ME22" s="36"/>
      <c r="MF22" s="36"/>
      <c r="MG22" s="36"/>
      <c r="MH22" s="36"/>
      <c r="MI22" s="36"/>
      <c r="MJ22" s="36"/>
      <c r="MK22" s="36"/>
      <c r="ML22" s="36"/>
      <c r="MM22" s="36"/>
      <c r="MN22" s="36"/>
      <c r="MO22" s="36"/>
      <c r="MP22" s="36"/>
      <c r="MQ22" s="36"/>
      <c r="MR22" s="36"/>
      <c r="MS22" s="36"/>
      <c r="MT22" s="36"/>
      <c r="MU22" s="36"/>
      <c r="MV22" s="36"/>
      <c r="MW22" s="36"/>
      <c r="MX22" s="36"/>
      <c r="MY22" s="36"/>
      <c r="MZ22" s="36"/>
      <c r="NA22" s="36"/>
      <c r="NB22" s="36"/>
      <c r="NC22" s="36"/>
      <c r="ND22" s="36"/>
      <c r="NE22" s="36"/>
      <c r="NF22" s="36"/>
      <c r="NG22" s="36"/>
      <c r="NH22" s="36"/>
      <c r="NI22" s="36"/>
      <c r="NJ22" s="36"/>
      <c r="NK22" s="36"/>
      <c r="NL22" s="36"/>
      <c r="NM22" s="36"/>
      <c r="NN22" s="36"/>
      <c r="NO22" s="36"/>
      <c r="NP22" s="36"/>
      <c r="NQ22" s="36"/>
      <c r="NR22" s="36"/>
      <c r="NS22" s="36"/>
      <c r="NT22" s="36"/>
      <c r="NU22" s="36"/>
      <c r="NV22" s="36"/>
      <c r="NW22" s="36"/>
      <c r="NX22" s="36"/>
      <c r="NY22" s="36"/>
      <c r="NZ22" s="36"/>
      <c r="OA22" s="36"/>
      <c r="OB22" s="36"/>
      <c r="OC22" s="36"/>
      <c r="OD22" s="36"/>
      <c r="OE22" s="36"/>
      <c r="OF22" s="36"/>
      <c r="OG22" s="36"/>
      <c r="OH22" s="36"/>
      <c r="OI22" s="36"/>
      <c r="OJ22" s="36"/>
      <c r="OK22" s="36"/>
      <c r="OL22" s="36"/>
      <c r="OM22" s="36"/>
      <c r="ON22" s="36"/>
      <c r="OO22" s="36"/>
      <c r="OP22" s="36"/>
      <c r="OQ22" s="36"/>
      <c r="OR22" s="36"/>
      <c r="OS22" s="36"/>
      <c r="OT22" s="36"/>
      <c r="OU22" s="36"/>
      <c r="OV22" s="36"/>
      <c r="OW22" s="36"/>
      <c r="OX22" s="36"/>
      <c r="OY22" s="36"/>
      <c r="OZ22" s="36"/>
      <c r="PA22" s="36"/>
      <c r="PB22" s="36"/>
      <c r="PC22" s="36"/>
      <c r="PD22" s="36"/>
      <c r="PE22" s="36"/>
      <c r="PF22" s="36"/>
      <c r="PG22" s="36"/>
      <c r="PH22" s="36"/>
      <c r="PI22" s="36"/>
      <c r="PJ22" s="36"/>
      <c r="PK22" s="36"/>
      <c r="PL22" s="36"/>
      <c r="PM22" s="36"/>
      <c r="PN22" s="36"/>
      <c r="PO22" s="36"/>
      <c r="PP22" s="36"/>
      <c r="PQ22" s="36"/>
      <c r="PR22" s="36"/>
      <c r="PS22" s="36"/>
      <c r="PT22" s="36"/>
      <c r="PU22" s="36"/>
      <c r="PV22" s="36"/>
      <c r="PW22" s="36"/>
      <c r="PX22" s="36"/>
      <c r="PY22" s="36"/>
      <c r="PZ22" s="36"/>
      <c r="QA22" s="36"/>
      <c r="QB22" s="36"/>
      <c r="QC22" s="36"/>
      <c r="QD22" s="36"/>
      <c r="QE22" s="36"/>
      <c r="QF22" s="36"/>
      <c r="QG22" s="36"/>
      <c r="QH22" s="36"/>
      <c r="QI22" s="36"/>
      <c r="QJ22" s="36"/>
      <c r="QK22" s="36"/>
      <c r="QL22" s="36"/>
      <c r="QM22" s="36"/>
      <c r="QN22" s="36"/>
      <c r="QO22" s="36"/>
      <c r="QP22" s="36"/>
      <c r="QQ22" s="36"/>
      <c r="QR22" s="36"/>
      <c r="QS22" s="36"/>
      <c r="QT22" s="36"/>
      <c r="QU22" s="36"/>
      <c r="QV22" s="36"/>
      <c r="QW22" s="36"/>
      <c r="QX22" s="36"/>
      <c r="QY22" s="36"/>
      <c r="QZ22" s="36"/>
      <c r="RA22" s="36"/>
      <c r="RB22" s="36"/>
      <c r="RC22" s="36"/>
      <c r="RD22" s="36"/>
      <c r="RE22" s="36"/>
      <c r="RF22" s="36"/>
      <c r="RG22" s="36"/>
      <c r="RH22" s="36"/>
      <c r="RI22" s="36"/>
      <c r="RJ22" s="36"/>
      <c r="RK22" s="36"/>
      <c r="RL22" s="36"/>
      <c r="RM22" s="36"/>
      <c r="RN22" s="36"/>
      <c r="RO22" s="36"/>
      <c r="RP22" s="36"/>
      <c r="RQ22" s="36"/>
      <c r="RR22" s="36"/>
      <c r="RS22" s="36"/>
      <c r="RT22" s="36"/>
      <c r="RU22" s="36"/>
      <c r="RV22" s="36"/>
      <c r="RW22" s="36"/>
      <c r="RX22" s="36"/>
      <c r="RY22" s="36"/>
      <c r="RZ22" s="36"/>
      <c r="SA22" s="36"/>
      <c r="SB22" s="36"/>
      <c r="SC22" s="36"/>
      <c r="SD22" s="36"/>
      <c r="SE22" s="36"/>
      <c r="SF22" s="36"/>
      <c r="SG22" s="36"/>
      <c r="SH22" s="36"/>
      <c r="SI22" s="36"/>
      <c r="SJ22" s="36"/>
      <c r="SK22" s="36"/>
      <c r="SL22" s="36"/>
      <c r="SM22" s="36"/>
      <c r="SN22" s="36"/>
      <c r="SO22" s="36"/>
      <c r="SP22" s="36"/>
      <c r="SQ22" s="36"/>
      <c r="SR22" s="36"/>
      <c r="SS22" s="36"/>
      <c r="ST22" s="36"/>
      <c r="SU22" s="36"/>
      <c r="SV22" s="36"/>
      <c r="SW22" s="36"/>
      <c r="SX22" s="36"/>
      <c r="SY22" s="36"/>
      <c r="SZ22" s="36"/>
      <c r="TA22" s="36"/>
      <c r="TB22" s="36"/>
      <c r="TC22" s="36"/>
      <c r="TD22" s="36"/>
      <c r="TE22" s="36"/>
      <c r="TF22" s="36"/>
      <c r="TG22" s="36"/>
      <c r="TH22" s="36"/>
      <c r="TI22" s="36"/>
      <c r="TJ22" s="36"/>
      <c r="TK22" s="36"/>
      <c r="TL22" s="36"/>
      <c r="TM22" s="36"/>
      <c r="TN22" s="36"/>
      <c r="TO22" s="36"/>
      <c r="TP22" s="36"/>
      <c r="TQ22" s="36"/>
      <c r="TR22" s="36"/>
      <c r="TS22" s="36"/>
      <c r="TT22" s="36"/>
      <c r="TU22" s="36"/>
      <c r="TV22" s="36"/>
      <c r="TW22" s="36"/>
      <c r="TX22" s="36"/>
      <c r="TY22" s="36"/>
      <c r="TZ22" s="36"/>
      <c r="UA22" s="36"/>
      <c r="UB22" s="36"/>
      <c r="UC22" s="36"/>
      <c r="UD22" s="36"/>
      <c r="UE22" s="36"/>
      <c r="UF22" s="36"/>
      <c r="UG22" s="36"/>
      <c r="UH22" s="36"/>
      <c r="UI22" s="36"/>
      <c r="UJ22" s="36"/>
      <c r="UK22" s="36"/>
      <c r="UL22" s="36"/>
      <c r="UM22" s="36"/>
      <c r="UN22" s="36"/>
      <c r="UO22" s="36"/>
      <c r="UP22" s="36"/>
      <c r="UQ22" s="36"/>
      <c r="UR22" s="36"/>
      <c r="US22" s="36"/>
      <c r="UT22" s="36"/>
      <c r="UU22" s="36"/>
      <c r="UV22" s="36"/>
      <c r="UW22" s="36"/>
      <c r="UX22" s="36"/>
      <c r="UY22" s="36"/>
      <c r="UZ22" s="36"/>
      <c r="VA22" s="36"/>
      <c r="VB22" s="36"/>
      <c r="VC22" s="36"/>
      <c r="VD22" s="36"/>
      <c r="VE22" s="36"/>
      <c r="VF22" s="36"/>
      <c r="VG22" s="36"/>
      <c r="VH22" s="36"/>
      <c r="VI22" s="36"/>
      <c r="VJ22" s="36"/>
      <c r="VK22" s="36"/>
      <c r="VL22" s="36"/>
      <c r="VM22" s="36"/>
      <c r="VN22" s="36"/>
      <c r="VO22" s="36"/>
      <c r="VP22" s="36"/>
      <c r="VQ22" s="36"/>
      <c r="VR22" s="36"/>
      <c r="VS22" s="36"/>
      <c r="VT22" s="36"/>
      <c r="VU22" s="36"/>
      <c r="VV22" s="36"/>
      <c r="VW22" s="36"/>
      <c r="VX22" s="36"/>
      <c r="VY22" s="36"/>
      <c r="VZ22" s="36"/>
      <c r="WA22" s="36"/>
      <c r="WB22" s="36"/>
      <c r="WC22" s="36"/>
      <c r="WD22" s="36"/>
      <c r="WE22" s="36"/>
      <c r="WF22" s="36"/>
      <c r="WG22" s="36"/>
      <c r="WH22" s="36"/>
      <c r="WI22" s="36"/>
      <c r="WJ22" s="36"/>
      <c r="WK22" s="36"/>
      <c r="WL22" s="36"/>
      <c r="WM22" s="36"/>
      <c r="WN22" s="36"/>
      <c r="WO22" s="36"/>
      <c r="WP22" s="36"/>
      <c r="WQ22" s="36"/>
      <c r="WR22" s="36"/>
      <c r="WS22" s="36"/>
      <c r="WT22" s="36"/>
      <c r="WU22" s="36"/>
      <c r="WV22" s="36"/>
      <c r="WW22" s="36"/>
      <c r="WX22" s="36"/>
      <c r="WY22" s="36"/>
      <c r="WZ22" s="36"/>
      <c r="XA22" s="36"/>
      <c r="XB22" s="36"/>
      <c r="XC22" s="36"/>
      <c r="XD22" s="36"/>
      <c r="XE22" s="36"/>
      <c r="XF22" s="36"/>
      <c r="XG22" s="36"/>
      <c r="XH22" s="36"/>
      <c r="XI22" s="36"/>
      <c r="XJ22" s="36"/>
      <c r="XK22" s="36"/>
      <c r="XL22" s="36"/>
      <c r="XM22" s="36"/>
      <c r="XN22" s="36"/>
      <c r="XO22" s="36"/>
      <c r="XP22" s="36"/>
      <c r="XQ22" s="36"/>
      <c r="XR22" s="36"/>
      <c r="XS22" s="36"/>
      <c r="XT22" s="36"/>
      <c r="XU22" s="36"/>
      <c r="XV22" s="36"/>
      <c r="XW22" s="36"/>
      <c r="XX22" s="36"/>
      <c r="XY22" s="36"/>
      <c r="XZ22" s="36"/>
      <c r="YA22" s="36"/>
      <c r="YB22" s="36"/>
      <c r="YC22" s="36"/>
      <c r="YD22" s="36"/>
      <c r="YE22" s="36"/>
      <c r="YF22" s="36"/>
      <c r="YG22" s="36"/>
      <c r="YH22" s="36"/>
      <c r="YI22" s="36"/>
      <c r="YJ22" s="36"/>
      <c r="YK22" s="36"/>
      <c r="YL22" s="36"/>
      <c r="YM22" s="36"/>
      <c r="YN22" s="36"/>
      <c r="YO22" s="36"/>
      <c r="YP22" s="36"/>
      <c r="YQ22" s="36"/>
      <c r="YR22" s="36"/>
      <c r="YS22" s="36"/>
      <c r="YT22" s="36"/>
      <c r="YU22" s="36"/>
      <c r="YV22" s="36"/>
      <c r="YW22" s="36"/>
      <c r="YX22" s="36"/>
      <c r="YY22" s="36"/>
      <c r="YZ22" s="36"/>
      <c r="ZA22" s="36"/>
      <c r="ZB22" s="36"/>
      <c r="ZC22" s="36"/>
      <c r="ZD22" s="36"/>
      <c r="ZE22" s="36"/>
      <c r="ZF22" s="36"/>
      <c r="ZG22" s="36"/>
      <c r="ZH22" s="36"/>
      <c r="ZI22" s="36"/>
      <c r="ZJ22" s="36"/>
      <c r="ZK22" s="36"/>
      <c r="ZL22" s="36"/>
      <c r="ZM22" s="36"/>
      <c r="ZN22" s="36"/>
      <c r="ZO22" s="36"/>
      <c r="ZP22" s="36"/>
      <c r="ZQ22" s="36"/>
      <c r="ZR22" s="36"/>
      <c r="ZS22" s="36"/>
      <c r="ZT22" s="36"/>
      <c r="ZU22" s="36"/>
      <c r="ZV22" s="36"/>
      <c r="ZW22" s="36"/>
      <c r="ZX22" s="36"/>
      <c r="ZY22" s="36"/>
      <c r="ZZ22" s="36"/>
      <c r="AAA22" s="36"/>
      <c r="AAB22" s="36"/>
      <c r="AAC22" s="36"/>
      <c r="AAD22" s="36"/>
      <c r="AAE22" s="36"/>
      <c r="AAF22" s="36"/>
      <c r="AAG22" s="36"/>
      <c r="AAH22" s="36"/>
      <c r="AAI22" s="36"/>
      <c r="AAJ22" s="36"/>
      <c r="AAK22" s="36"/>
      <c r="AAL22" s="36"/>
      <c r="AAM22" s="36"/>
      <c r="AAN22" s="36"/>
      <c r="AAO22" s="36"/>
      <c r="AAP22" s="36"/>
      <c r="AAQ22" s="36"/>
      <c r="AAR22" s="36"/>
      <c r="AAS22" s="36"/>
      <c r="AAT22" s="36"/>
      <c r="AAU22" s="36"/>
      <c r="AAV22" s="36"/>
      <c r="AAW22" s="36"/>
      <c r="AAX22" s="36"/>
      <c r="AAY22" s="36"/>
      <c r="AAZ22" s="36"/>
      <c r="ABA22" s="36"/>
      <c r="ABB22" s="36"/>
      <c r="ABC22" s="36"/>
      <c r="ABD22" s="36"/>
      <c r="ABE22" s="36"/>
      <c r="ABF22" s="36"/>
      <c r="ABG22" s="36"/>
      <c r="ABH22" s="36"/>
      <c r="ABI22" s="36"/>
      <c r="ABJ22" s="36"/>
      <c r="ABK22" s="36"/>
      <c r="ABL22" s="36"/>
      <c r="ABM22" s="36"/>
      <c r="ABN22" s="36"/>
      <c r="ABO22" s="36"/>
      <c r="ABP22" s="36"/>
      <c r="ABQ22" s="36"/>
      <c r="ABR22" s="36"/>
      <c r="ABS22" s="36"/>
      <c r="ABT22" s="36"/>
      <c r="ABU22" s="36"/>
      <c r="ABV22" s="36"/>
      <c r="ABW22" s="36"/>
      <c r="ABX22" s="36"/>
      <c r="ABY22" s="36"/>
      <c r="ABZ22" s="36"/>
      <c r="ACA22" s="36"/>
      <c r="ACB22" s="36"/>
      <c r="ACC22" s="36"/>
      <c r="ACD22" s="36"/>
      <c r="ACE22" s="36"/>
      <c r="ACF22" s="36"/>
      <c r="ACG22" s="36"/>
      <c r="ACH22" s="36"/>
      <c r="ACI22" s="36"/>
      <c r="ACJ22" s="36"/>
      <c r="ACK22" s="36"/>
      <c r="ACL22" s="36"/>
      <c r="ACM22" s="36"/>
      <c r="ACN22" s="36"/>
      <c r="ACO22" s="36"/>
      <c r="ACP22" s="36"/>
      <c r="ACQ22" s="36"/>
      <c r="ACR22" s="36"/>
      <c r="ACS22" s="36"/>
      <c r="ACT22" s="36"/>
      <c r="ACU22" s="36"/>
      <c r="ACV22" s="36"/>
      <c r="ACW22" s="36"/>
      <c r="ACX22" s="36"/>
      <c r="ACY22" s="36"/>
      <c r="ACZ22" s="36"/>
      <c r="ADA22" s="36"/>
      <c r="ADB22" s="36"/>
      <c r="ADC22" s="36"/>
      <c r="ADD22" s="36"/>
      <c r="ADE22" s="36"/>
      <c r="ADF22" s="36"/>
      <c r="ADG22" s="36"/>
      <c r="ADH22" s="36"/>
      <c r="ADI22" s="36"/>
      <c r="ADJ22" s="36"/>
      <c r="ADK22" s="36"/>
      <c r="ADL22" s="36"/>
      <c r="ADM22" s="36"/>
      <c r="ADN22" s="36"/>
      <c r="ADO22" s="36"/>
      <c r="ADP22" s="36"/>
      <c r="ADQ22" s="36"/>
      <c r="ADR22" s="36"/>
      <c r="ADS22" s="36"/>
      <c r="ADT22" s="36"/>
      <c r="ADU22" s="36"/>
      <c r="ADV22" s="36"/>
      <c r="ADW22" s="36"/>
      <c r="ADX22" s="36"/>
      <c r="ADY22" s="36"/>
      <c r="ADZ22" s="36"/>
      <c r="AEA22" s="36"/>
      <c r="AEB22" s="36"/>
      <c r="AEC22" s="36"/>
      <c r="AED22" s="36"/>
      <c r="AEE22" s="36"/>
      <c r="AEF22" s="36"/>
      <c r="AEG22" s="36"/>
      <c r="AEH22" s="36"/>
      <c r="AEI22" s="36"/>
      <c r="AEJ22" s="36"/>
      <c r="AEK22" s="36"/>
      <c r="AEL22" s="36"/>
      <c r="AEM22" s="36"/>
      <c r="AEN22" s="36"/>
      <c r="AEO22" s="36"/>
      <c r="AEP22" s="36"/>
      <c r="AEQ22" s="36"/>
      <c r="AER22" s="36"/>
      <c r="AES22" s="36"/>
      <c r="AET22" s="36"/>
      <c r="AEU22" s="36"/>
      <c r="AEV22" s="36"/>
      <c r="AEW22" s="36"/>
      <c r="AEX22" s="36"/>
      <c r="AEY22" s="36"/>
      <c r="AEZ22" s="36"/>
      <c r="AFA22" s="36"/>
      <c r="AFB22" s="36"/>
      <c r="AFC22" s="36"/>
      <c r="AFD22" s="36"/>
      <c r="AFE22" s="36"/>
      <c r="AFF22" s="36"/>
      <c r="AFG22" s="36"/>
      <c r="AFH22" s="36"/>
      <c r="AFI22" s="36"/>
      <c r="AFJ22" s="36"/>
      <c r="AFK22" s="36"/>
      <c r="AFL22" s="36"/>
      <c r="AFM22" s="36"/>
      <c r="AFN22" s="36"/>
      <c r="AFO22" s="36"/>
      <c r="AFP22" s="36"/>
      <c r="AFQ22" s="36"/>
      <c r="AFR22" s="36"/>
      <c r="AFS22" s="36"/>
      <c r="AFT22" s="36"/>
      <c r="AFU22" s="36"/>
      <c r="AFV22" s="36"/>
      <c r="AFW22" s="36"/>
      <c r="AFX22" s="36"/>
      <c r="AFY22" s="36"/>
      <c r="AFZ22" s="36"/>
      <c r="AGA22" s="36"/>
      <c r="AGB22" s="36"/>
      <c r="AGC22" s="36"/>
      <c r="AGD22" s="36"/>
      <c r="AGE22" s="36"/>
      <c r="AGF22" s="36"/>
      <c r="AGG22" s="36"/>
      <c r="AGH22" s="36"/>
      <c r="AGI22" s="36"/>
      <c r="AGJ22" s="36"/>
      <c r="AGK22" s="36"/>
      <c r="AGL22" s="36"/>
      <c r="AGM22" s="36"/>
      <c r="AGN22" s="36"/>
      <c r="AGO22" s="36"/>
      <c r="AGP22" s="36"/>
      <c r="AGQ22" s="36"/>
      <c r="AGR22" s="36"/>
      <c r="AGS22" s="36"/>
      <c r="AGT22" s="36"/>
      <c r="AGU22" s="36"/>
      <c r="AGV22" s="36"/>
      <c r="AGW22" s="36"/>
      <c r="AGX22" s="36"/>
      <c r="AGY22" s="36"/>
      <c r="AGZ22" s="36"/>
      <c r="AHA22" s="36"/>
      <c r="AHB22" s="36"/>
      <c r="AHC22" s="36"/>
      <c r="AHD22" s="36"/>
      <c r="AHE22" s="36"/>
      <c r="AHF22" s="36"/>
      <c r="AHG22" s="36"/>
      <c r="AHH22" s="36"/>
      <c r="AHI22" s="36"/>
      <c r="AHJ22" s="36"/>
      <c r="AHK22" s="36"/>
      <c r="AHL22" s="36"/>
      <c r="AHM22" s="36"/>
      <c r="AHN22" s="36"/>
      <c r="AHO22" s="36"/>
      <c r="AHP22" s="36"/>
      <c r="AHQ22" s="36"/>
      <c r="AHR22" s="36"/>
      <c r="AHS22" s="36"/>
      <c r="AHT22" s="36"/>
      <c r="AHU22" s="36"/>
      <c r="AHV22" s="36"/>
      <c r="AHW22" s="36"/>
      <c r="AHX22" s="36"/>
      <c r="AHY22" s="36"/>
      <c r="AHZ22" s="36"/>
      <c r="AIA22" s="36"/>
      <c r="AIB22" s="36"/>
      <c r="AIC22" s="36"/>
      <c r="AID22" s="36"/>
      <c r="AIE22" s="36"/>
      <c r="AIF22" s="36"/>
      <c r="AIG22" s="36"/>
      <c r="AIH22" s="36"/>
      <c r="AII22" s="36"/>
      <c r="AIJ22" s="36"/>
      <c r="AIK22" s="36"/>
      <c r="AIL22" s="36"/>
      <c r="AIM22" s="36"/>
      <c r="AIN22" s="36"/>
      <c r="AIO22" s="36"/>
      <c r="AIP22" s="36"/>
      <c r="AIQ22" s="36"/>
      <c r="AIR22" s="36"/>
      <c r="AIS22" s="36"/>
      <c r="AIT22" s="36"/>
      <c r="AIU22" s="36"/>
      <c r="AIV22" s="36"/>
      <c r="AIW22" s="36"/>
      <c r="AIX22" s="36"/>
      <c r="AIY22" s="36"/>
      <c r="AIZ22" s="36"/>
      <c r="AJA22" s="36"/>
      <c r="AJB22" s="36"/>
      <c r="AJC22" s="36"/>
      <c r="AJD22" s="36"/>
      <c r="AJE22" s="36"/>
      <c r="AJF22" s="36"/>
      <c r="AJG22" s="36"/>
      <c r="AJH22" s="36"/>
      <c r="AJI22" s="36"/>
      <c r="AJJ22" s="36"/>
      <c r="AJK22" s="36"/>
      <c r="AJL22" s="36"/>
      <c r="AJM22" s="36"/>
      <c r="AJN22" s="36"/>
      <c r="AJO22" s="36"/>
      <c r="AJP22" s="36"/>
      <c r="AJQ22" s="36"/>
      <c r="AJR22" s="36"/>
      <c r="AJS22" s="36"/>
      <c r="AJT22" s="36"/>
      <c r="AJU22" s="36"/>
      <c r="AJV22" s="36"/>
      <c r="AJW22" s="36"/>
      <c r="AJX22" s="36"/>
      <c r="AJY22" s="36"/>
      <c r="AJZ22" s="36"/>
      <c r="AKA22" s="36"/>
      <c r="AKB22" s="36"/>
      <c r="AKC22" s="36"/>
      <c r="AKD22" s="36"/>
      <c r="AKE22" s="36"/>
      <c r="AKF22" s="36"/>
      <c r="AKG22" s="36"/>
      <c r="AKH22" s="36"/>
      <c r="AKI22" s="36"/>
      <c r="AKJ22" s="36"/>
      <c r="AKK22" s="36"/>
      <c r="AKL22" s="36"/>
      <c r="AKM22" s="36"/>
      <c r="AKN22" s="36"/>
      <c r="AKO22" s="36"/>
      <c r="AKP22" s="36"/>
      <c r="AKQ22" s="36"/>
      <c r="AKR22" s="36"/>
      <c r="AKS22" s="36"/>
      <c r="AKT22" s="36"/>
      <c r="AKU22" s="36"/>
      <c r="AKV22" s="36"/>
      <c r="AKW22" s="36"/>
      <c r="AKX22" s="36"/>
      <c r="AKY22" s="36"/>
      <c r="AKZ22" s="36"/>
      <c r="ALA22" s="36"/>
      <c r="ALB22" s="36"/>
      <c r="ALC22" s="36"/>
      <c r="ALD22" s="36"/>
      <c r="ALE22" s="36"/>
      <c r="ALF22" s="36"/>
      <c r="ALG22" s="36"/>
      <c r="ALH22" s="36"/>
      <c r="ALI22" s="36"/>
      <c r="ALJ22" s="36"/>
      <c r="ALK22" s="36"/>
      <c r="ALL22" s="36"/>
      <c r="ALM22" s="36"/>
      <c r="ALN22" s="36"/>
      <c r="ALO22" s="36"/>
      <c r="ALP22" s="36"/>
      <c r="ALQ22" s="36"/>
      <c r="ALR22" s="36"/>
      <c r="ALS22" s="36"/>
      <c r="ALT22" s="36"/>
      <c r="ALU22" s="36"/>
      <c r="ALV22" s="36"/>
      <c r="ALW22" s="36"/>
      <c r="ALX22" s="36"/>
      <c r="ALY22" s="36"/>
      <c r="ALZ22" s="36"/>
      <c r="AMA22" s="36"/>
      <c r="AMB22" s="36"/>
      <c r="AMC22" s="36"/>
      <c r="AMD22" s="36"/>
      <c r="AME22" s="36"/>
      <c r="AMF22" s="36"/>
      <c r="AMG22" s="36"/>
      <c r="AMH22" s="36"/>
      <c r="AMI22" s="36"/>
      <c r="AMJ22" s="36"/>
      <c r="AMK22" s="36"/>
    </row>
    <row r="23" spans="1:1025" ht="13.5" customHeight="1" thickTop="1" thickBot="1" x14ac:dyDescent="0.25">
      <c r="A23" s="38"/>
      <c r="B23" s="53" t="s">
        <v>221</v>
      </c>
      <c r="C23" s="38"/>
      <c r="D23" s="344"/>
      <c r="E23" s="344"/>
      <c r="F23" s="344"/>
      <c r="G23" s="344"/>
      <c r="H23" s="344"/>
      <c r="I23" s="344"/>
      <c r="J23" s="344"/>
      <c r="K23" s="344"/>
      <c r="L23" s="344"/>
      <c r="M23" s="344"/>
      <c r="N23" s="344"/>
      <c r="O23" s="344"/>
      <c r="P23" s="344"/>
      <c r="Q23" s="344"/>
      <c r="R23" s="38"/>
      <c r="S23" s="36"/>
      <c r="T23" s="36"/>
      <c r="U23" s="320"/>
      <c r="V23" s="320"/>
      <c r="W23" s="320"/>
      <c r="X23" s="320"/>
      <c r="Y23" s="320"/>
      <c r="Z23" s="320"/>
      <c r="AA23" s="320"/>
      <c r="AB23" s="320"/>
      <c r="AC23" s="320"/>
      <c r="AD23" s="320"/>
      <c r="AE23" s="320"/>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c r="KG23" s="36"/>
      <c r="KH23" s="36"/>
      <c r="KI23" s="36"/>
      <c r="KJ23" s="36"/>
      <c r="KK23" s="36"/>
      <c r="KL23" s="36"/>
      <c r="KM23" s="36"/>
      <c r="KN23" s="36"/>
      <c r="KO23" s="36"/>
      <c r="KP23" s="36"/>
      <c r="KQ23" s="36"/>
      <c r="KR23" s="36"/>
      <c r="KS23" s="36"/>
      <c r="KT23" s="36"/>
      <c r="KU23" s="36"/>
      <c r="KV23" s="36"/>
      <c r="KW23" s="36"/>
      <c r="KX23" s="36"/>
      <c r="KY23" s="36"/>
      <c r="KZ23" s="36"/>
      <c r="LA23" s="36"/>
      <c r="LB23" s="36"/>
      <c r="LC23" s="36"/>
      <c r="LD23" s="36"/>
      <c r="LE23" s="36"/>
      <c r="LF23" s="36"/>
      <c r="LG23" s="36"/>
      <c r="LH23" s="36"/>
      <c r="LI23" s="36"/>
      <c r="LJ23" s="36"/>
      <c r="LK23" s="36"/>
      <c r="LL23" s="36"/>
      <c r="LM23" s="36"/>
      <c r="LN23" s="36"/>
      <c r="LO23" s="36"/>
      <c r="LP23" s="36"/>
      <c r="LQ23" s="36"/>
      <c r="LR23" s="36"/>
      <c r="LS23" s="36"/>
      <c r="LT23" s="36"/>
      <c r="LU23" s="36"/>
      <c r="LV23" s="36"/>
      <c r="LW23" s="36"/>
      <c r="LX23" s="36"/>
      <c r="LY23" s="36"/>
      <c r="LZ23" s="36"/>
      <c r="MA23" s="36"/>
      <c r="MB23" s="36"/>
      <c r="MC23" s="36"/>
      <c r="MD23" s="36"/>
      <c r="ME23" s="36"/>
      <c r="MF23" s="36"/>
      <c r="MG23" s="36"/>
      <c r="MH23" s="36"/>
      <c r="MI23" s="36"/>
      <c r="MJ23" s="36"/>
      <c r="MK23" s="36"/>
      <c r="ML23" s="36"/>
      <c r="MM23" s="36"/>
      <c r="MN23" s="36"/>
      <c r="MO23" s="36"/>
      <c r="MP23" s="36"/>
      <c r="MQ23" s="36"/>
      <c r="MR23" s="36"/>
      <c r="MS23" s="36"/>
      <c r="MT23" s="36"/>
      <c r="MU23" s="36"/>
      <c r="MV23" s="36"/>
      <c r="MW23" s="36"/>
      <c r="MX23" s="36"/>
      <c r="MY23" s="36"/>
      <c r="MZ23" s="36"/>
      <c r="NA23" s="36"/>
      <c r="NB23" s="36"/>
      <c r="NC23" s="36"/>
      <c r="ND23" s="36"/>
      <c r="NE23" s="36"/>
      <c r="NF23" s="36"/>
      <c r="NG23" s="36"/>
      <c r="NH23" s="36"/>
      <c r="NI23" s="36"/>
      <c r="NJ23" s="36"/>
      <c r="NK23" s="36"/>
      <c r="NL23" s="36"/>
      <c r="NM23" s="36"/>
      <c r="NN23" s="36"/>
      <c r="NO23" s="36"/>
      <c r="NP23" s="36"/>
      <c r="NQ23" s="36"/>
      <c r="NR23" s="36"/>
      <c r="NS23" s="36"/>
      <c r="NT23" s="36"/>
      <c r="NU23" s="36"/>
      <c r="NV23" s="36"/>
      <c r="NW23" s="36"/>
      <c r="NX23" s="36"/>
      <c r="NY23" s="36"/>
      <c r="NZ23" s="36"/>
      <c r="OA23" s="36"/>
      <c r="OB23" s="36"/>
      <c r="OC23" s="36"/>
      <c r="OD23" s="36"/>
      <c r="OE23" s="36"/>
      <c r="OF23" s="36"/>
      <c r="OG23" s="36"/>
      <c r="OH23" s="36"/>
      <c r="OI23" s="36"/>
      <c r="OJ23" s="36"/>
      <c r="OK23" s="36"/>
      <c r="OL23" s="36"/>
      <c r="OM23" s="36"/>
      <c r="ON23" s="36"/>
      <c r="OO23" s="36"/>
      <c r="OP23" s="36"/>
      <c r="OQ23" s="36"/>
      <c r="OR23" s="36"/>
      <c r="OS23" s="36"/>
      <c r="OT23" s="36"/>
      <c r="OU23" s="36"/>
      <c r="OV23" s="36"/>
      <c r="OW23" s="36"/>
      <c r="OX23" s="36"/>
      <c r="OY23" s="36"/>
      <c r="OZ23" s="36"/>
      <c r="PA23" s="36"/>
      <c r="PB23" s="36"/>
      <c r="PC23" s="36"/>
      <c r="PD23" s="36"/>
      <c r="PE23" s="36"/>
      <c r="PF23" s="36"/>
      <c r="PG23" s="36"/>
      <c r="PH23" s="36"/>
      <c r="PI23" s="36"/>
      <c r="PJ23" s="36"/>
      <c r="PK23" s="36"/>
      <c r="PL23" s="36"/>
      <c r="PM23" s="36"/>
      <c r="PN23" s="36"/>
      <c r="PO23" s="36"/>
      <c r="PP23" s="36"/>
      <c r="PQ23" s="36"/>
      <c r="PR23" s="36"/>
      <c r="PS23" s="36"/>
      <c r="PT23" s="36"/>
      <c r="PU23" s="36"/>
      <c r="PV23" s="36"/>
      <c r="PW23" s="36"/>
      <c r="PX23" s="36"/>
      <c r="PY23" s="36"/>
      <c r="PZ23" s="36"/>
      <c r="QA23" s="36"/>
      <c r="QB23" s="36"/>
      <c r="QC23" s="36"/>
      <c r="QD23" s="36"/>
      <c r="QE23" s="36"/>
      <c r="QF23" s="36"/>
      <c r="QG23" s="36"/>
      <c r="QH23" s="36"/>
      <c r="QI23" s="36"/>
      <c r="QJ23" s="36"/>
      <c r="QK23" s="36"/>
      <c r="QL23" s="36"/>
      <c r="QM23" s="36"/>
      <c r="QN23" s="36"/>
      <c r="QO23" s="36"/>
      <c r="QP23" s="36"/>
      <c r="QQ23" s="36"/>
      <c r="QR23" s="36"/>
      <c r="QS23" s="36"/>
      <c r="QT23" s="36"/>
      <c r="QU23" s="36"/>
      <c r="QV23" s="36"/>
      <c r="QW23" s="36"/>
      <c r="QX23" s="36"/>
      <c r="QY23" s="36"/>
      <c r="QZ23" s="36"/>
      <c r="RA23" s="36"/>
      <c r="RB23" s="36"/>
      <c r="RC23" s="36"/>
      <c r="RD23" s="36"/>
      <c r="RE23" s="36"/>
      <c r="RF23" s="36"/>
      <c r="RG23" s="36"/>
      <c r="RH23" s="36"/>
      <c r="RI23" s="36"/>
      <c r="RJ23" s="36"/>
      <c r="RK23" s="36"/>
      <c r="RL23" s="36"/>
      <c r="RM23" s="36"/>
      <c r="RN23" s="36"/>
      <c r="RO23" s="36"/>
      <c r="RP23" s="36"/>
      <c r="RQ23" s="36"/>
      <c r="RR23" s="36"/>
      <c r="RS23" s="36"/>
      <c r="RT23" s="36"/>
      <c r="RU23" s="36"/>
      <c r="RV23" s="36"/>
      <c r="RW23" s="36"/>
      <c r="RX23" s="36"/>
      <c r="RY23" s="36"/>
      <c r="RZ23" s="36"/>
      <c r="SA23" s="36"/>
      <c r="SB23" s="36"/>
      <c r="SC23" s="36"/>
      <c r="SD23" s="36"/>
      <c r="SE23" s="36"/>
      <c r="SF23" s="36"/>
      <c r="SG23" s="36"/>
      <c r="SH23" s="36"/>
      <c r="SI23" s="36"/>
      <c r="SJ23" s="36"/>
      <c r="SK23" s="36"/>
      <c r="SL23" s="36"/>
      <c r="SM23" s="36"/>
      <c r="SN23" s="36"/>
      <c r="SO23" s="36"/>
      <c r="SP23" s="36"/>
      <c r="SQ23" s="36"/>
      <c r="SR23" s="36"/>
      <c r="SS23" s="36"/>
      <c r="ST23" s="36"/>
      <c r="SU23" s="36"/>
      <c r="SV23" s="36"/>
      <c r="SW23" s="36"/>
      <c r="SX23" s="36"/>
      <c r="SY23" s="36"/>
      <c r="SZ23" s="36"/>
      <c r="TA23" s="36"/>
      <c r="TB23" s="36"/>
      <c r="TC23" s="36"/>
      <c r="TD23" s="36"/>
      <c r="TE23" s="36"/>
      <c r="TF23" s="36"/>
      <c r="TG23" s="36"/>
      <c r="TH23" s="36"/>
      <c r="TI23" s="36"/>
      <c r="TJ23" s="36"/>
      <c r="TK23" s="36"/>
      <c r="TL23" s="36"/>
      <c r="TM23" s="36"/>
      <c r="TN23" s="36"/>
      <c r="TO23" s="36"/>
      <c r="TP23" s="36"/>
      <c r="TQ23" s="36"/>
      <c r="TR23" s="36"/>
      <c r="TS23" s="36"/>
      <c r="TT23" s="36"/>
      <c r="TU23" s="36"/>
      <c r="TV23" s="36"/>
      <c r="TW23" s="36"/>
      <c r="TX23" s="36"/>
      <c r="TY23" s="36"/>
      <c r="TZ23" s="36"/>
      <c r="UA23" s="36"/>
      <c r="UB23" s="36"/>
      <c r="UC23" s="36"/>
      <c r="UD23" s="36"/>
      <c r="UE23" s="36"/>
      <c r="UF23" s="36"/>
      <c r="UG23" s="36"/>
      <c r="UH23" s="36"/>
      <c r="UI23" s="36"/>
      <c r="UJ23" s="36"/>
      <c r="UK23" s="36"/>
      <c r="UL23" s="36"/>
      <c r="UM23" s="36"/>
      <c r="UN23" s="36"/>
      <c r="UO23" s="36"/>
      <c r="UP23" s="36"/>
      <c r="UQ23" s="36"/>
      <c r="UR23" s="36"/>
      <c r="US23" s="36"/>
      <c r="UT23" s="36"/>
      <c r="UU23" s="36"/>
      <c r="UV23" s="36"/>
      <c r="UW23" s="36"/>
      <c r="UX23" s="36"/>
      <c r="UY23" s="36"/>
      <c r="UZ23" s="36"/>
      <c r="VA23" s="36"/>
      <c r="VB23" s="36"/>
      <c r="VC23" s="36"/>
      <c r="VD23" s="36"/>
      <c r="VE23" s="36"/>
      <c r="VF23" s="36"/>
      <c r="VG23" s="36"/>
      <c r="VH23" s="36"/>
      <c r="VI23" s="36"/>
      <c r="VJ23" s="36"/>
      <c r="VK23" s="36"/>
      <c r="VL23" s="36"/>
      <c r="VM23" s="36"/>
      <c r="VN23" s="36"/>
      <c r="VO23" s="36"/>
      <c r="VP23" s="36"/>
      <c r="VQ23" s="36"/>
      <c r="VR23" s="36"/>
      <c r="VS23" s="36"/>
      <c r="VT23" s="36"/>
      <c r="VU23" s="36"/>
      <c r="VV23" s="36"/>
      <c r="VW23" s="36"/>
      <c r="VX23" s="36"/>
      <c r="VY23" s="36"/>
      <c r="VZ23" s="36"/>
      <c r="WA23" s="36"/>
      <c r="WB23" s="36"/>
      <c r="WC23" s="36"/>
      <c r="WD23" s="36"/>
      <c r="WE23" s="36"/>
      <c r="WF23" s="36"/>
      <c r="WG23" s="36"/>
      <c r="WH23" s="36"/>
      <c r="WI23" s="36"/>
      <c r="WJ23" s="36"/>
      <c r="WK23" s="36"/>
      <c r="WL23" s="36"/>
      <c r="WM23" s="36"/>
      <c r="WN23" s="36"/>
      <c r="WO23" s="36"/>
      <c r="WP23" s="36"/>
      <c r="WQ23" s="36"/>
      <c r="WR23" s="36"/>
      <c r="WS23" s="36"/>
      <c r="WT23" s="36"/>
      <c r="WU23" s="36"/>
      <c r="WV23" s="36"/>
      <c r="WW23" s="36"/>
      <c r="WX23" s="36"/>
      <c r="WY23" s="36"/>
      <c r="WZ23" s="36"/>
      <c r="XA23" s="36"/>
      <c r="XB23" s="36"/>
      <c r="XC23" s="36"/>
      <c r="XD23" s="36"/>
      <c r="XE23" s="36"/>
      <c r="XF23" s="36"/>
      <c r="XG23" s="36"/>
      <c r="XH23" s="36"/>
      <c r="XI23" s="36"/>
      <c r="XJ23" s="36"/>
      <c r="XK23" s="36"/>
      <c r="XL23" s="36"/>
      <c r="XM23" s="36"/>
      <c r="XN23" s="36"/>
      <c r="XO23" s="36"/>
      <c r="XP23" s="36"/>
      <c r="XQ23" s="36"/>
      <c r="XR23" s="36"/>
      <c r="XS23" s="36"/>
      <c r="XT23" s="36"/>
      <c r="XU23" s="36"/>
      <c r="XV23" s="36"/>
      <c r="XW23" s="36"/>
      <c r="XX23" s="36"/>
      <c r="XY23" s="36"/>
      <c r="XZ23" s="36"/>
      <c r="YA23" s="36"/>
      <c r="YB23" s="36"/>
      <c r="YC23" s="36"/>
      <c r="YD23" s="36"/>
      <c r="YE23" s="36"/>
      <c r="YF23" s="36"/>
      <c r="YG23" s="36"/>
      <c r="YH23" s="36"/>
      <c r="YI23" s="36"/>
      <c r="YJ23" s="36"/>
      <c r="YK23" s="36"/>
      <c r="YL23" s="36"/>
      <c r="YM23" s="36"/>
      <c r="YN23" s="36"/>
      <c r="YO23" s="36"/>
      <c r="YP23" s="36"/>
      <c r="YQ23" s="36"/>
      <c r="YR23" s="36"/>
      <c r="YS23" s="36"/>
      <c r="YT23" s="36"/>
      <c r="YU23" s="36"/>
      <c r="YV23" s="36"/>
      <c r="YW23" s="36"/>
      <c r="YX23" s="36"/>
      <c r="YY23" s="36"/>
      <c r="YZ23" s="36"/>
      <c r="ZA23" s="36"/>
      <c r="ZB23" s="36"/>
      <c r="ZC23" s="36"/>
      <c r="ZD23" s="36"/>
      <c r="ZE23" s="36"/>
      <c r="ZF23" s="36"/>
      <c r="ZG23" s="36"/>
      <c r="ZH23" s="36"/>
      <c r="ZI23" s="36"/>
      <c r="ZJ23" s="36"/>
      <c r="ZK23" s="36"/>
      <c r="ZL23" s="36"/>
      <c r="ZM23" s="36"/>
      <c r="ZN23" s="36"/>
      <c r="ZO23" s="36"/>
      <c r="ZP23" s="36"/>
      <c r="ZQ23" s="36"/>
      <c r="ZR23" s="36"/>
      <c r="ZS23" s="36"/>
      <c r="ZT23" s="36"/>
      <c r="ZU23" s="36"/>
      <c r="ZV23" s="36"/>
      <c r="ZW23" s="36"/>
      <c r="ZX23" s="36"/>
      <c r="ZY23" s="36"/>
      <c r="ZZ23" s="36"/>
      <c r="AAA23" s="36"/>
      <c r="AAB23" s="36"/>
      <c r="AAC23" s="36"/>
      <c r="AAD23" s="36"/>
      <c r="AAE23" s="36"/>
      <c r="AAF23" s="36"/>
      <c r="AAG23" s="36"/>
      <c r="AAH23" s="36"/>
      <c r="AAI23" s="36"/>
      <c r="AAJ23" s="36"/>
      <c r="AAK23" s="36"/>
      <c r="AAL23" s="36"/>
      <c r="AAM23" s="36"/>
      <c r="AAN23" s="36"/>
      <c r="AAO23" s="36"/>
      <c r="AAP23" s="36"/>
      <c r="AAQ23" s="36"/>
      <c r="AAR23" s="36"/>
      <c r="AAS23" s="36"/>
      <c r="AAT23" s="36"/>
      <c r="AAU23" s="36"/>
      <c r="AAV23" s="36"/>
      <c r="AAW23" s="36"/>
      <c r="AAX23" s="36"/>
      <c r="AAY23" s="36"/>
      <c r="AAZ23" s="36"/>
      <c r="ABA23" s="36"/>
      <c r="ABB23" s="36"/>
      <c r="ABC23" s="36"/>
      <c r="ABD23" s="36"/>
      <c r="ABE23" s="36"/>
      <c r="ABF23" s="36"/>
      <c r="ABG23" s="36"/>
      <c r="ABH23" s="36"/>
      <c r="ABI23" s="36"/>
      <c r="ABJ23" s="36"/>
      <c r="ABK23" s="36"/>
      <c r="ABL23" s="36"/>
      <c r="ABM23" s="36"/>
      <c r="ABN23" s="36"/>
      <c r="ABO23" s="36"/>
      <c r="ABP23" s="36"/>
      <c r="ABQ23" s="36"/>
      <c r="ABR23" s="36"/>
      <c r="ABS23" s="36"/>
      <c r="ABT23" s="36"/>
      <c r="ABU23" s="36"/>
      <c r="ABV23" s="36"/>
      <c r="ABW23" s="36"/>
      <c r="ABX23" s="36"/>
      <c r="ABY23" s="36"/>
      <c r="ABZ23" s="36"/>
      <c r="ACA23" s="36"/>
      <c r="ACB23" s="36"/>
      <c r="ACC23" s="36"/>
      <c r="ACD23" s="36"/>
      <c r="ACE23" s="36"/>
      <c r="ACF23" s="36"/>
      <c r="ACG23" s="36"/>
      <c r="ACH23" s="36"/>
      <c r="ACI23" s="36"/>
      <c r="ACJ23" s="36"/>
      <c r="ACK23" s="36"/>
      <c r="ACL23" s="36"/>
      <c r="ACM23" s="36"/>
      <c r="ACN23" s="36"/>
      <c r="ACO23" s="36"/>
      <c r="ACP23" s="36"/>
      <c r="ACQ23" s="36"/>
      <c r="ACR23" s="36"/>
      <c r="ACS23" s="36"/>
      <c r="ACT23" s="36"/>
      <c r="ACU23" s="36"/>
      <c r="ACV23" s="36"/>
      <c r="ACW23" s="36"/>
      <c r="ACX23" s="36"/>
      <c r="ACY23" s="36"/>
      <c r="ACZ23" s="36"/>
      <c r="ADA23" s="36"/>
      <c r="ADB23" s="36"/>
      <c r="ADC23" s="36"/>
      <c r="ADD23" s="36"/>
      <c r="ADE23" s="36"/>
      <c r="ADF23" s="36"/>
      <c r="ADG23" s="36"/>
      <c r="ADH23" s="36"/>
      <c r="ADI23" s="36"/>
      <c r="ADJ23" s="36"/>
      <c r="ADK23" s="36"/>
      <c r="ADL23" s="36"/>
      <c r="ADM23" s="36"/>
      <c r="ADN23" s="36"/>
      <c r="ADO23" s="36"/>
      <c r="ADP23" s="36"/>
      <c r="ADQ23" s="36"/>
      <c r="ADR23" s="36"/>
      <c r="ADS23" s="36"/>
      <c r="ADT23" s="36"/>
      <c r="ADU23" s="36"/>
      <c r="ADV23" s="36"/>
      <c r="ADW23" s="36"/>
      <c r="ADX23" s="36"/>
      <c r="ADY23" s="36"/>
      <c r="ADZ23" s="36"/>
      <c r="AEA23" s="36"/>
      <c r="AEB23" s="36"/>
      <c r="AEC23" s="36"/>
      <c r="AED23" s="36"/>
      <c r="AEE23" s="36"/>
      <c r="AEF23" s="36"/>
      <c r="AEG23" s="36"/>
      <c r="AEH23" s="36"/>
      <c r="AEI23" s="36"/>
      <c r="AEJ23" s="36"/>
      <c r="AEK23" s="36"/>
      <c r="AEL23" s="36"/>
      <c r="AEM23" s="36"/>
      <c r="AEN23" s="36"/>
      <c r="AEO23" s="36"/>
      <c r="AEP23" s="36"/>
      <c r="AEQ23" s="36"/>
      <c r="AER23" s="36"/>
      <c r="AES23" s="36"/>
      <c r="AET23" s="36"/>
      <c r="AEU23" s="36"/>
      <c r="AEV23" s="36"/>
      <c r="AEW23" s="36"/>
      <c r="AEX23" s="36"/>
      <c r="AEY23" s="36"/>
      <c r="AEZ23" s="36"/>
      <c r="AFA23" s="36"/>
      <c r="AFB23" s="36"/>
      <c r="AFC23" s="36"/>
      <c r="AFD23" s="36"/>
      <c r="AFE23" s="36"/>
      <c r="AFF23" s="36"/>
      <c r="AFG23" s="36"/>
      <c r="AFH23" s="36"/>
      <c r="AFI23" s="36"/>
      <c r="AFJ23" s="36"/>
      <c r="AFK23" s="36"/>
      <c r="AFL23" s="36"/>
      <c r="AFM23" s="36"/>
      <c r="AFN23" s="36"/>
      <c r="AFO23" s="36"/>
      <c r="AFP23" s="36"/>
      <c r="AFQ23" s="36"/>
      <c r="AFR23" s="36"/>
      <c r="AFS23" s="36"/>
      <c r="AFT23" s="36"/>
      <c r="AFU23" s="36"/>
      <c r="AFV23" s="36"/>
      <c r="AFW23" s="36"/>
      <c r="AFX23" s="36"/>
      <c r="AFY23" s="36"/>
      <c r="AFZ23" s="36"/>
      <c r="AGA23" s="36"/>
      <c r="AGB23" s="36"/>
      <c r="AGC23" s="36"/>
      <c r="AGD23" s="36"/>
      <c r="AGE23" s="36"/>
      <c r="AGF23" s="36"/>
      <c r="AGG23" s="36"/>
      <c r="AGH23" s="36"/>
      <c r="AGI23" s="36"/>
      <c r="AGJ23" s="36"/>
      <c r="AGK23" s="36"/>
      <c r="AGL23" s="36"/>
      <c r="AGM23" s="36"/>
      <c r="AGN23" s="36"/>
      <c r="AGO23" s="36"/>
      <c r="AGP23" s="36"/>
      <c r="AGQ23" s="36"/>
      <c r="AGR23" s="36"/>
      <c r="AGS23" s="36"/>
      <c r="AGT23" s="36"/>
      <c r="AGU23" s="36"/>
      <c r="AGV23" s="36"/>
      <c r="AGW23" s="36"/>
      <c r="AGX23" s="36"/>
      <c r="AGY23" s="36"/>
      <c r="AGZ23" s="36"/>
      <c r="AHA23" s="36"/>
      <c r="AHB23" s="36"/>
      <c r="AHC23" s="36"/>
      <c r="AHD23" s="36"/>
      <c r="AHE23" s="36"/>
      <c r="AHF23" s="36"/>
      <c r="AHG23" s="36"/>
      <c r="AHH23" s="36"/>
      <c r="AHI23" s="36"/>
      <c r="AHJ23" s="36"/>
      <c r="AHK23" s="36"/>
      <c r="AHL23" s="36"/>
      <c r="AHM23" s="36"/>
      <c r="AHN23" s="36"/>
      <c r="AHO23" s="36"/>
      <c r="AHP23" s="36"/>
      <c r="AHQ23" s="36"/>
      <c r="AHR23" s="36"/>
      <c r="AHS23" s="36"/>
      <c r="AHT23" s="36"/>
      <c r="AHU23" s="36"/>
      <c r="AHV23" s="36"/>
      <c r="AHW23" s="36"/>
      <c r="AHX23" s="36"/>
      <c r="AHY23" s="36"/>
      <c r="AHZ23" s="36"/>
      <c r="AIA23" s="36"/>
      <c r="AIB23" s="36"/>
      <c r="AIC23" s="36"/>
      <c r="AID23" s="36"/>
      <c r="AIE23" s="36"/>
      <c r="AIF23" s="36"/>
      <c r="AIG23" s="36"/>
      <c r="AIH23" s="36"/>
      <c r="AII23" s="36"/>
      <c r="AIJ23" s="36"/>
      <c r="AIK23" s="36"/>
      <c r="AIL23" s="36"/>
      <c r="AIM23" s="36"/>
      <c r="AIN23" s="36"/>
      <c r="AIO23" s="36"/>
      <c r="AIP23" s="36"/>
      <c r="AIQ23" s="36"/>
      <c r="AIR23" s="36"/>
      <c r="AIS23" s="36"/>
      <c r="AIT23" s="36"/>
      <c r="AIU23" s="36"/>
      <c r="AIV23" s="36"/>
      <c r="AIW23" s="36"/>
      <c r="AIX23" s="36"/>
      <c r="AIY23" s="36"/>
      <c r="AIZ23" s="36"/>
      <c r="AJA23" s="36"/>
      <c r="AJB23" s="36"/>
      <c r="AJC23" s="36"/>
      <c r="AJD23" s="36"/>
      <c r="AJE23" s="36"/>
      <c r="AJF23" s="36"/>
      <c r="AJG23" s="36"/>
      <c r="AJH23" s="36"/>
      <c r="AJI23" s="36"/>
      <c r="AJJ23" s="36"/>
      <c r="AJK23" s="36"/>
      <c r="AJL23" s="36"/>
      <c r="AJM23" s="36"/>
      <c r="AJN23" s="36"/>
      <c r="AJO23" s="36"/>
      <c r="AJP23" s="36"/>
      <c r="AJQ23" s="36"/>
      <c r="AJR23" s="36"/>
      <c r="AJS23" s="36"/>
      <c r="AJT23" s="36"/>
      <c r="AJU23" s="36"/>
      <c r="AJV23" s="36"/>
      <c r="AJW23" s="36"/>
      <c r="AJX23" s="36"/>
      <c r="AJY23" s="36"/>
      <c r="AJZ23" s="36"/>
      <c r="AKA23" s="36"/>
      <c r="AKB23" s="36"/>
      <c r="AKC23" s="36"/>
      <c r="AKD23" s="36"/>
      <c r="AKE23" s="36"/>
      <c r="AKF23" s="36"/>
      <c r="AKG23" s="36"/>
      <c r="AKH23" s="36"/>
      <c r="AKI23" s="36"/>
      <c r="AKJ23" s="36"/>
      <c r="AKK23" s="36"/>
      <c r="AKL23" s="36"/>
      <c r="AKM23" s="36"/>
      <c r="AKN23" s="36"/>
      <c r="AKO23" s="36"/>
      <c r="AKP23" s="36"/>
      <c r="AKQ23" s="36"/>
      <c r="AKR23" s="36"/>
      <c r="AKS23" s="36"/>
      <c r="AKT23" s="36"/>
      <c r="AKU23" s="36"/>
      <c r="AKV23" s="36"/>
      <c r="AKW23" s="36"/>
      <c r="AKX23" s="36"/>
      <c r="AKY23" s="36"/>
      <c r="AKZ23" s="36"/>
      <c r="ALA23" s="36"/>
      <c r="ALB23" s="36"/>
      <c r="ALC23" s="36"/>
      <c r="ALD23" s="36"/>
      <c r="ALE23" s="36"/>
      <c r="ALF23" s="36"/>
      <c r="ALG23" s="36"/>
      <c r="ALH23" s="36"/>
      <c r="ALI23" s="36"/>
      <c r="ALJ23" s="36"/>
      <c r="ALK23" s="36"/>
      <c r="ALL23" s="36"/>
      <c r="ALM23" s="36"/>
      <c r="ALN23" s="36"/>
      <c r="ALO23" s="36"/>
      <c r="ALP23" s="36"/>
      <c r="ALQ23" s="36"/>
      <c r="ALR23" s="36"/>
      <c r="ALS23" s="36"/>
      <c r="ALT23" s="36"/>
      <c r="ALU23" s="36"/>
      <c r="ALV23" s="36"/>
      <c r="ALW23" s="36"/>
      <c r="ALX23" s="36"/>
      <c r="ALY23" s="36"/>
      <c r="ALZ23" s="36"/>
      <c r="AMA23" s="36"/>
      <c r="AMB23" s="36"/>
      <c r="AMC23" s="36"/>
      <c r="AMD23" s="36"/>
      <c r="AME23" s="36"/>
      <c r="AMF23" s="36"/>
      <c r="AMG23" s="36"/>
      <c r="AMH23" s="36"/>
      <c r="AMI23" s="36"/>
      <c r="AMJ23" s="36"/>
      <c r="AMK23" s="36"/>
    </row>
    <row r="24" spans="1:1025" s="11" customFormat="1" ht="18" customHeight="1" thickTop="1" thickBot="1" x14ac:dyDescent="0.25">
      <c r="A24" s="47"/>
      <c r="B24" s="51" t="s">
        <v>32</v>
      </c>
      <c r="C24" s="38"/>
      <c r="D24" s="38"/>
      <c r="E24" s="59"/>
      <c r="F24" s="59"/>
      <c r="G24" s="59"/>
      <c r="H24" s="59"/>
      <c r="I24" s="59"/>
      <c r="J24" s="59"/>
      <c r="K24" s="59"/>
      <c r="L24" s="59"/>
      <c r="M24" s="59"/>
      <c r="N24" s="59"/>
      <c r="O24" s="59"/>
      <c r="P24" s="59"/>
      <c r="Q24" s="59"/>
      <c r="R24" s="38"/>
      <c r="S24" s="36"/>
      <c r="T24" s="36"/>
      <c r="U24" s="350"/>
      <c r="V24" s="350"/>
      <c r="W24" s="350"/>
      <c r="X24" s="350"/>
      <c r="Y24" s="350"/>
      <c r="Z24" s="350"/>
      <c r="AA24" s="350"/>
      <c r="AB24" s="350"/>
      <c r="AC24" s="350"/>
      <c r="AD24" s="350"/>
      <c r="AE24" s="350"/>
      <c r="AG24" s="336" t="s">
        <v>65</v>
      </c>
      <c r="AH24" s="332"/>
      <c r="AI24" s="332"/>
      <c r="AJ24" s="333"/>
    </row>
    <row r="25" spans="1:1025" s="60" customFormat="1" ht="3" customHeight="1" thickTop="1" thickBot="1" x14ac:dyDescent="0.25">
      <c r="A25" s="50"/>
      <c r="B25" s="50"/>
      <c r="C25" s="50"/>
      <c r="D25" s="50"/>
      <c r="E25" s="50"/>
      <c r="F25" s="50"/>
      <c r="G25" s="50"/>
      <c r="H25" s="50"/>
      <c r="I25" s="50"/>
      <c r="J25" s="50"/>
      <c r="K25" s="50"/>
      <c r="L25" s="50"/>
      <c r="M25" s="50"/>
      <c r="N25" s="50"/>
      <c r="O25" s="50"/>
      <c r="P25" s="50"/>
      <c r="Q25" s="50"/>
      <c r="R25" s="38"/>
      <c r="S25" s="36"/>
      <c r="T25" s="36"/>
      <c r="U25" s="350"/>
      <c r="V25" s="350"/>
      <c r="W25" s="350"/>
      <c r="X25" s="350"/>
      <c r="Y25" s="350"/>
      <c r="Z25" s="350"/>
      <c r="AA25" s="350"/>
      <c r="AB25" s="350"/>
      <c r="AC25" s="350"/>
      <c r="AD25" s="350"/>
      <c r="AE25" s="350"/>
      <c r="AG25" s="334"/>
      <c r="AH25" s="11"/>
      <c r="AI25" s="11"/>
      <c r="AJ25" s="335"/>
    </row>
    <row r="26" spans="1:1025" s="11" customFormat="1" ht="12.75" customHeight="1" thickTop="1" thickBot="1" x14ac:dyDescent="0.25">
      <c r="A26" s="47"/>
      <c r="B26" s="53" t="s">
        <v>33</v>
      </c>
      <c r="C26" s="47"/>
      <c r="D26" s="47"/>
      <c r="E26" s="344"/>
      <c r="F26" s="344"/>
      <c r="G26" s="344"/>
      <c r="H26" s="344"/>
      <c r="I26" s="344"/>
      <c r="J26" s="344"/>
      <c r="K26" s="344"/>
      <c r="L26" s="344"/>
      <c r="M26" s="344"/>
      <c r="N26" s="344"/>
      <c r="O26" s="344"/>
      <c r="P26" s="344"/>
      <c r="Q26" s="344"/>
      <c r="R26" s="38"/>
      <c r="S26" s="36"/>
      <c r="T26" s="36"/>
      <c r="U26" s="350"/>
      <c r="V26" s="350"/>
      <c r="W26" s="350"/>
      <c r="X26" s="350"/>
      <c r="Y26" s="350"/>
      <c r="Z26" s="350"/>
      <c r="AA26" s="350"/>
      <c r="AB26" s="350"/>
      <c r="AC26" s="350"/>
      <c r="AD26" s="350"/>
      <c r="AE26" s="350"/>
      <c r="AG26" s="353"/>
      <c r="AH26" s="354"/>
      <c r="AI26" s="354"/>
      <c r="AJ26" s="355"/>
    </row>
    <row r="27" spans="1:1025" s="60" customFormat="1" ht="3" customHeight="1" thickTop="1" thickBot="1" x14ac:dyDescent="0.25">
      <c r="A27" s="50"/>
      <c r="B27" s="42"/>
      <c r="C27" s="50"/>
      <c r="D27" s="50"/>
      <c r="E27" s="42"/>
      <c r="F27" s="42"/>
      <c r="G27" s="42"/>
      <c r="H27" s="42"/>
      <c r="I27" s="42"/>
      <c r="J27" s="42"/>
      <c r="K27" s="42"/>
      <c r="L27" s="42"/>
      <c r="M27" s="42"/>
      <c r="N27" s="42"/>
      <c r="O27" s="42"/>
      <c r="P27" s="42"/>
      <c r="Q27" s="42"/>
      <c r="R27" s="38"/>
      <c r="S27" s="36"/>
      <c r="T27" s="36"/>
      <c r="U27" s="350"/>
      <c r="V27" s="350"/>
      <c r="W27" s="350"/>
      <c r="X27" s="350"/>
      <c r="Y27" s="350"/>
      <c r="Z27" s="350"/>
      <c r="AA27" s="350"/>
      <c r="AB27" s="350"/>
      <c r="AC27" s="350"/>
      <c r="AD27" s="350"/>
      <c r="AE27" s="350"/>
    </row>
    <row r="28" spans="1:1025" ht="12.75" customHeight="1" x14ac:dyDescent="0.2">
      <c r="A28" s="38"/>
      <c r="B28" s="53" t="s">
        <v>34</v>
      </c>
      <c r="C28" s="47"/>
      <c r="D28" s="47"/>
      <c r="E28" s="344"/>
      <c r="F28" s="344"/>
      <c r="G28" s="344"/>
      <c r="H28" s="344"/>
      <c r="I28" s="344"/>
      <c r="J28" s="344"/>
      <c r="K28" s="344"/>
      <c r="L28" s="344"/>
      <c r="M28" s="344"/>
      <c r="N28" s="344"/>
      <c r="O28" s="344"/>
      <c r="P28" s="344"/>
      <c r="Q28" s="344"/>
      <c r="R28" s="38"/>
      <c r="S28" s="36"/>
      <c r="T28" s="36"/>
      <c r="U28" s="350"/>
      <c r="V28" s="350"/>
      <c r="W28" s="350"/>
      <c r="X28" s="350"/>
      <c r="Y28" s="350"/>
      <c r="Z28" s="350"/>
      <c r="AA28" s="350"/>
      <c r="AB28" s="350"/>
      <c r="AC28" s="350"/>
      <c r="AD28" s="350"/>
      <c r="AE28" s="350"/>
    </row>
    <row r="29" spans="1:1025" ht="3" customHeight="1" x14ac:dyDescent="0.2">
      <c r="A29" s="38"/>
      <c r="B29" s="47"/>
      <c r="C29" s="47"/>
      <c r="D29" s="47"/>
      <c r="E29" s="47"/>
      <c r="F29" s="47"/>
      <c r="G29" s="59"/>
      <c r="H29" s="59"/>
      <c r="I29" s="59"/>
      <c r="J29" s="59"/>
      <c r="K29" s="59"/>
      <c r="L29" s="59"/>
      <c r="M29" s="59"/>
      <c r="N29" s="59"/>
      <c r="O29" s="47"/>
      <c r="P29" s="47"/>
      <c r="Q29" s="47"/>
      <c r="R29" s="38"/>
      <c r="S29" s="36"/>
      <c r="T29" s="36"/>
      <c r="U29" s="36"/>
    </row>
    <row r="31" spans="1:1025" ht="12.75" customHeight="1" x14ac:dyDescent="0.2">
      <c r="A31" s="61"/>
      <c r="B31" s="351" t="s">
        <v>35</v>
      </c>
      <c r="C31" s="351"/>
      <c r="D31" s="351"/>
      <c r="E31" s="351"/>
      <c r="F31" s="351"/>
      <c r="G31" s="351"/>
      <c r="H31" s="62"/>
      <c r="I31" s="63"/>
      <c r="J31" s="63"/>
      <c r="K31" s="62"/>
      <c r="L31" s="352" t="s">
        <v>36</v>
      </c>
      <c r="M31" s="352"/>
      <c r="N31" s="352"/>
      <c r="O31" s="352"/>
      <c r="P31" s="352"/>
      <c r="Q31" s="352"/>
      <c r="R31" s="62"/>
      <c r="S31" s="63"/>
      <c r="T31" s="63"/>
      <c r="U31" s="62"/>
      <c r="V31" s="351" t="s">
        <v>37</v>
      </c>
      <c r="W31" s="351"/>
      <c r="X31" s="351"/>
      <c r="Y31" s="351"/>
      <c r="Z31" s="351"/>
      <c r="AA31" s="351"/>
      <c r="AB31" s="62"/>
      <c r="AC31" s="63"/>
      <c r="AD31" s="63"/>
      <c r="AE31" s="62"/>
      <c r="AF31" s="352" t="s">
        <v>38</v>
      </c>
      <c r="AG31" s="352"/>
      <c r="AH31" s="352"/>
      <c r="AI31" s="352"/>
      <c r="AJ31" s="352"/>
      <c r="AK31" s="352"/>
      <c r="AL31" s="61"/>
    </row>
    <row r="32" spans="1:1025" x14ac:dyDescent="0.2">
      <c r="A32" s="64"/>
      <c r="B32" s="65" t="s">
        <v>39</v>
      </c>
      <c r="C32" s="64"/>
      <c r="D32" s="64"/>
      <c r="E32" s="64"/>
      <c r="F32" s="64"/>
      <c r="G32" s="64"/>
      <c r="H32" s="64"/>
      <c r="I32" s="36"/>
      <c r="J32" s="36"/>
      <c r="K32" s="66"/>
      <c r="L32" s="67" t="s">
        <v>39</v>
      </c>
      <c r="M32" s="66"/>
      <c r="N32" s="66"/>
      <c r="O32" s="66"/>
      <c r="P32" s="66"/>
      <c r="Q32" s="66"/>
      <c r="R32" s="66"/>
      <c r="U32" s="64"/>
      <c r="V32" s="65" t="s">
        <v>39</v>
      </c>
      <c r="W32" s="64"/>
      <c r="X32" s="64"/>
      <c r="Y32" s="64"/>
      <c r="Z32" s="64"/>
      <c r="AA32" s="64"/>
      <c r="AB32" s="64"/>
      <c r="AE32" s="66"/>
      <c r="AF32" s="67" t="s">
        <v>39</v>
      </c>
      <c r="AG32" s="66"/>
      <c r="AH32" s="66"/>
      <c r="AI32" s="66"/>
      <c r="AJ32" s="66"/>
      <c r="AK32" s="66"/>
      <c r="AL32" s="66"/>
    </row>
    <row r="33" spans="1:43" ht="12.75" customHeight="1" x14ac:dyDescent="0.2">
      <c r="A33" s="64"/>
      <c r="B33" s="356"/>
      <c r="C33" s="356"/>
      <c r="D33" s="356"/>
      <c r="E33" s="356"/>
      <c r="F33" s="356"/>
      <c r="G33" s="356"/>
      <c r="H33" s="68"/>
      <c r="I33" s="37"/>
      <c r="J33" s="37"/>
      <c r="K33" s="69"/>
      <c r="L33" s="357"/>
      <c r="M33" s="357"/>
      <c r="N33" s="357"/>
      <c r="O33" s="357"/>
      <c r="P33" s="357"/>
      <c r="Q33" s="357"/>
      <c r="R33" s="70"/>
      <c r="S33" s="11"/>
      <c r="T33" s="11"/>
      <c r="U33" s="71"/>
      <c r="V33" s="356"/>
      <c r="W33" s="356"/>
      <c r="X33" s="356"/>
      <c r="Y33" s="356"/>
      <c r="Z33" s="356"/>
      <c r="AA33" s="356"/>
      <c r="AB33" s="71"/>
      <c r="AC33" s="11"/>
      <c r="AD33" s="11"/>
      <c r="AE33" s="70"/>
      <c r="AF33" s="357"/>
      <c r="AG33" s="357"/>
      <c r="AH33" s="357"/>
      <c r="AI33" s="357"/>
      <c r="AJ33" s="357"/>
      <c r="AK33" s="357"/>
      <c r="AL33" s="66"/>
    </row>
    <row r="34" spans="1:43" x14ac:dyDescent="0.2">
      <c r="A34" s="64"/>
      <c r="B34" s="72" t="s">
        <v>40</v>
      </c>
      <c r="C34" s="71"/>
      <c r="D34" s="71"/>
      <c r="E34" s="71"/>
      <c r="F34" s="71"/>
      <c r="G34" s="71"/>
      <c r="H34" s="64"/>
      <c r="I34" s="36"/>
      <c r="J34" s="36"/>
      <c r="K34" s="66"/>
      <c r="L34" s="73" t="s">
        <v>40</v>
      </c>
      <c r="M34" s="74"/>
      <c r="N34" s="74"/>
      <c r="O34" s="74"/>
      <c r="P34" s="74"/>
      <c r="Q34" s="75"/>
      <c r="R34" s="70"/>
      <c r="S34" s="11"/>
      <c r="T34" s="11"/>
      <c r="U34" s="71"/>
      <c r="V34" s="72" t="s">
        <v>40</v>
      </c>
      <c r="W34" s="71"/>
      <c r="X34" s="71"/>
      <c r="Y34" s="71"/>
      <c r="Z34" s="71"/>
      <c r="AA34" s="71"/>
      <c r="AB34" s="71"/>
      <c r="AC34" s="11"/>
      <c r="AD34" s="11"/>
      <c r="AE34" s="70"/>
      <c r="AF34" s="73" t="s">
        <v>40</v>
      </c>
      <c r="AG34" s="74"/>
      <c r="AH34" s="74"/>
      <c r="AI34" s="74"/>
      <c r="AJ34" s="74"/>
      <c r="AK34" s="75"/>
      <c r="AL34" s="66"/>
    </row>
    <row r="35" spans="1:43" x14ac:dyDescent="0.2">
      <c r="A35" s="64"/>
      <c r="B35" s="356"/>
      <c r="C35" s="356"/>
      <c r="D35" s="356"/>
      <c r="E35" s="356"/>
      <c r="F35" s="356"/>
      <c r="G35" s="356"/>
      <c r="H35" s="68"/>
      <c r="I35" s="37"/>
      <c r="J35" s="37"/>
      <c r="K35" s="69"/>
      <c r="L35" s="357"/>
      <c r="M35" s="357"/>
      <c r="N35" s="357"/>
      <c r="O35" s="357"/>
      <c r="P35" s="357"/>
      <c r="Q35" s="357"/>
      <c r="R35" s="70"/>
      <c r="S35" s="11"/>
      <c r="T35" s="11"/>
      <c r="U35" s="71"/>
      <c r="V35" s="356"/>
      <c r="W35" s="356"/>
      <c r="X35" s="356"/>
      <c r="Y35" s="356"/>
      <c r="Z35" s="356"/>
      <c r="AA35" s="356"/>
      <c r="AB35" s="71"/>
      <c r="AC35" s="11"/>
      <c r="AD35" s="11"/>
      <c r="AE35" s="70"/>
      <c r="AF35" s="357"/>
      <c r="AG35" s="357"/>
      <c r="AH35" s="357"/>
      <c r="AI35" s="357"/>
      <c r="AJ35" s="357"/>
      <c r="AK35" s="357"/>
      <c r="AL35" s="66"/>
    </row>
    <row r="36" spans="1:43" ht="13.5" customHeight="1" x14ac:dyDescent="0.2">
      <c r="A36" s="64"/>
      <c r="B36" s="358" t="str">
        <f ca="1">IF(E36&gt;TODAY(),"Pb : Date à venir","Date de l'aller")</f>
        <v>Date de l'aller</v>
      </c>
      <c r="C36" s="358"/>
      <c r="D36" s="358"/>
      <c r="E36" s="359"/>
      <c r="F36" s="359"/>
      <c r="G36" s="359"/>
      <c r="H36" s="68"/>
      <c r="I36" s="37"/>
      <c r="J36" s="37"/>
      <c r="K36" s="69"/>
      <c r="L36" s="360" t="str">
        <f ca="1">IF(O36&gt;TODAY(),"Pb : Date à venir","Date de l'aller")</f>
        <v>Date de l'aller</v>
      </c>
      <c r="M36" s="360"/>
      <c r="N36" s="360"/>
      <c r="O36" s="361"/>
      <c r="P36" s="361"/>
      <c r="Q36" s="361"/>
      <c r="R36" s="70"/>
      <c r="S36" s="11"/>
      <c r="T36" s="11"/>
      <c r="U36" s="71"/>
      <c r="V36" s="358" t="str">
        <f ca="1">IF(Y36&gt;TODAY(),"Pb : Date à venir","Date de l'aller")</f>
        <v>Date de l'aller</v>
      </c>
      <c r="W36" s="358"/>
      <c r="X36" s="358"/>
      <c r="Y36" s="359"/>
      <c r="Z36" s="359"/>
      <c r="AA36" s="359"/>
      <c r="AB36" s="71"/>
      <c r="AC36" s="11"/>
      <c r="AD36" s="11"/>
      <c r="AE36" s="70"/>
      <c r="AF36" s="360" t="str">
        <f ca="1">IF(AI36&gt;TODAY(),"Pb : Date à venir","Date de l'aller")</f>
        <v>Date de l'aller</v>
      </c>
      <c r="AG36" s="360"/>
      <c r="AH36" s="360"/>
      <c r="AI36" s="361"/>
      <c r="AJ36" s="361"/>
      <c r="AK36" s="361"/>
      <c r="AL36" s="66"/>
      <c r="AO36" s="22"/>
      <c r="AP36" s="22"/>
      <c r="AQ36" s="22"/>
    </row>
    <row r="37" spans="1:43" ht="14.25" customHeight="1" x14ac:dyDescent="0.2">
      <c r="A37" s="64"/>
      <c r="B37" s="362" t="s">
        <v>41</v>
      </c>
      <c r="C37" s="362"/>
      <c r="D37" s="362"/>
      <c r="E37" s="363"/>
      <c r="F37" s="363"/>
      <c r="G37" s="363"/>
      <c r="H37" s="68"/>
      <c r="I37" s="37"/>
      <c r="J37" s="37"/>
      <c r="K37" s="69"/>
      <c r="L37" s="364" t="s">
        <v>41</v>
      </c>
      <c r="M37" s="364"/>
      <c r="N37" s="364"/>
      <c r="O37" s="365"/>
      <c r="P37" s="365"/>
      <c r="Q37" s="365"/>
      <c r="R37" s="70"/>
      <c r="S37" s="11"/>
      <c r="T37" s="11"/>
      <c r="U37" s="71"/>
      <c r="V37" s="362" t="s">
        <v>41</v>
      </c>
      <c r="W37" s="362"/>
      <c r="X37" s="362"/>
      <c r="Y37" s="363"/>
      <c r="Z37" s="363"/>
      <c r="AA37" s="363"/>
      <c r="AB37" s="71"/>
      <c r="AC37" s="11"/>
      <c r="AD37" s="11"/>
      <c r="AE37" s="70"/>
      <c r="AF37" s="364" t="s">
        <v>41</v>
      </c>
      <c r="AG37" s="364"/>
      <c r="AH37" s="364"/>
      <c r="AI37" s="365"/>
      <c r="AJ37" s="365"/>
      <c r="AK37" s="365"/>
      <c r="AL37" s="66"/>
      <c r="AO37" s="22"/>
      <c r="AP37" s="22"/>
      <c r="AQ37" s="22"/>
    </row>
    <row r="38" spans="1:43" ht="14.25" customHeight="1" x14ac:dyDescent="0.2">
      <c r="A38" s="64"/>
      <c r="B38" s="366" t="s">
        <v>42</v>
      </c>
      <c r="C38" s="366"/>
      <c r="D38" s="366"/>
      <c r="E38" s="367"/>
      <c r="F38" s="367"/>
      <c r="G38" s="367"/>
      <c r="H38" s="68"/>
      <c r="I38" s="37"/>
      <c r="J38" s="37"/>
      <c r="K38" s="69"/>
      <c r="L38" s="368" t="s">
        <v>42</v>
      </c>
      <c r="M38" s="368"/>
      <c r="N38" s="368"/>
      <c r="O38" s="369"/>
      <c r="P38" s="369"/>
      <c r="Q38" s="369"/>
      <c r="R38" s="70"/>
      <c r="S38" s="11"/>
      <c r="T38" s="11"/>
      <c r="U38" s="71"/>
      <c r="V38" s="366" t="s">
        <v>42</v>
      </c>
      <c r="W38" s="366"/>
      <c r="X38" s="366"/>
      <c r="Y38" s="367"/>
      <c r="Z38" s="367"/>
      <c r="AA38" s="367"/>
      <c r="AB38" s="71"/>
      <c r="AC38" s="11"/>
      <c r="AD38" s="11"/>
      <c r="AE38" s="70"/>
      <c r="AF38" s="368" t="s">
        <v>42</v>
      </c>
      <c r="AG38" s="368"/>
      <c r="AH38" s="368"/>
      <c r="AI38" s="369"/>
      <c r="AJ38" s="369"/>
      <c r="AK38" s="369"/>
      <c r="AL38" s="66"/>
      <c r="AO38" s="22"/>
      <c r="AP38" s="22"/>
      <c r="AQ38" s="22"/>
    </row>
    <row r="39" spans="1:43" ht="14.25" customHeight="1" x14ac:dyDescent="0.2">
      <c r="A39" s="64"/>
      <c r="B39" s="362" t="s">
        <v>43</v>
      </c>
      <c r="C39" s="362"/>
      <c r="D39" s="362"/>
      <c r="E39" s="370">
        <f>B35</f>
        <v>0</v>
      </c>
      <c r="F39" s="370"/>
      <c r="G39" s="370"/>
      <c r="H39" s="68"/>
      <c r="I39" s="37"/>
      <c r="J39" s="37"/>
      <c r="K39" s="69"/>
      <c r="L39" s="364" t="s">
        <v>43</v>
      </c>
      <c r="M39" s="364"/>
      <c r="N39" s="364"/>
      <c r="O39" s="371">
        <f>L35</f>
        <v>0</v>
      </c>
      <c r="P39" s="371"/>
      <c r="Q39" s="371"/>
      <c r="R39" s="70"/>
      <c r="S39" s="11"/>
      <c r="T39" s="11"/>
      <c r="U39" s="71"/>
      <c r="V39" s="362" t="s">
        <v>43</v>
      </c>
      <c r="W39" s="362"/>
      <c r="X39" s="362"/>
      <c r="Y39" s="370">
        <f>V35</f>
        <v>0</v>
      </c>
      <c r="Z39" s="370"/>
      <c r="AA39" s="370"/>
      <c r="AB39" s="71"/>
      <c r="AC39" s="11"/>
      <c r="AD39" s="11"/>
      <c r="AE39" s="70"/>
      <c r="AF39" s="364" t="s">
        <v>43</v>
      </c>
      <c r="AG39" s="364"/>
      <c r="AH39" s="364"/>
      <c r="AI39" s="371">
        <f>AF35</f>
        <v>0</v>
      </c>
      <c r="AJ39" s="371"/>
      <c r="AK39" s="371"/>
      <c r="AL39" s="66"/>
    </row>
    <row r="40" spans="1:43" ht="14.25" customHeight="1" x14ac:dyDescent="0.2">
      <c r="A40" s="64"/>
      <c r="B40" s="366" t="s">
        <v>44</v>
      </c>
      <c r="C40" s="366"/>
      <c r="D40" s="366"/>
      <c r="E40" s="367"/>
      <c r="F40" s="367"/>
      <c r="G40" s="367"/>
      <c r="H40" s="64"/>
      <c r="I40" s="36"/>
      <c r="J40" s="36"/>
      <c r="K40" s="66"/>
      <c r="L40" s="368" t="s">
        <v>44</v>
      </c>
      <c r="M40" s="368"/>
      <c r="N40" s="368"/>
      <c r="O40" s="372"/>
      <c r="P40" s="372"/>
      <c r="Q40" s="372"/>
      <c r="R40" s="70"/>
      <c r="S40" s="11"/>
      <c r="T40" s="11"/>
      <c r="U40" s="71"/>
      <c r="V40" s="366" t="s">
        <v>44</v>
      </c>
      <c r="W40" s="366"/>
      <c r="X40" s="366"/>
      <c r="Y40" s="367"/>
      <c r="Z40" s="367"/>
      <c r="AA40" s="367"/>
      <c r="AB40" s="71"/>
      <c r="AC40" s="11"/>
      <c r="AD40" s="11"/>
      <c r="AE40" s="70"/>
      <c r="AF40" s="368" t="s">
        <v>44</v>
      </c>
      <c r="AG40" s="368"/>
      <c r="AH40" s="368"/>
      <c r="AI40" s="372"/>
      <c r="AJ40" s="372"/>
      <c r="AK40" s="372"/>
      <c r="AL40" s="66"/>
    </row>
    <row r="41" spans="1:43" x14ac:dyDescent="0.2">
      <c r="A41" s="64"/>
      <c r="B41" s="358" t="str">
        <f ca="1">IF(E41&gt;TODAY(),"Pb : Date à venir",IF(ISBLANK(E41),"Date du retour",IF(E41&lt;E36,"Retour &lt; Aller","Date du retour")))</f>
        <v>Date du retour</v>
      </c>
      <c r="C41" s="358"/>
      <c r="D41" s="358"/>
      <c r="E41" s="373"/>
      <c r="F41" s="373"/>
      <c r="G41" s="373"/>
      <c r="H41" s="68"/>
      <c r="I41" s="37"/>
      <c r="J41" s="37"/>
      <c r="K41" s="69"/>
      <c r="L41" s="360" t="str">
        <f ca="1">IF(O41&gt;TODAY(),"Pb : Date à venir",IF(ISBLANK(O41),"Date du retour",IF(O41&lt;O36,"Retour &lt; Aller","Date du retour")))</f>
        <v>Date du retour</v>
      </c>
      <c r="M41" s="360"/>
      <c r="N41" s="360"/>
      <c r="O41" s="374"/>
      <c r="P41" s="374"/>
      <c r="Q41" s="374"/>
      <c r="R41" s="70"/>
      <c r="S41" s="11"/>
      <c r="T41" s="11"/>
      <c r="U41" s="71"/>
      <c r="V41" s="358" t="str">
        <f ca="1">IF(Y41&gt;TODAY(),"Pb : Date à venir",IF(ISBLANK(Y41),"Date du retour",IF(Y41&lt;Y36,"Retour &lt; Aller","Date du retour")))</f>
        <v>Date du retour</v>
      </c>
      <c r="W41" s="358"/>
      <c r="X41" s="358"/>
      <c r="Y41" s="373"/>
      <c r="Z41" s="373"/>
      <c r="AA41" s="373"/>
      <c r="AB41" s="71"/>
      <c r="AC41" s="11"/>
      <c r="AD41" s="11"/>
      <c r="AE41" s="70"/>
      <c r="AF41" s="360" t="str">
        <f ca="1">IF(AI41&gt;TODAY(),"Pb : Date à venir",IF(ISBLANK(AI41),"Date du retour",IF(AI41&lt;AI36,"Retour &lt; Aller","Date du retour")))</f>
        <v>Date du retour</v>
      </c>
      <c r="AG41" s="360"/>
      <c r="AH41" s="360"/>
      <c r="AI41" s="374"/>
      <c r="AJ41" s="374"/>
      <c r="AK41" s="374"/>
      <c r="AL41" s="66"/>
    </row>
    <row r="42" spans="1:43" x14ac:dyDescent="0.2">
      <c r="A42" s="64"/>
      <c r="B42" s="362" t="s">
        <v>45</v>
      </c>
      <c r="C42" s="362"/>
      <c r="D42" s="362"/>
      <c r="E42" s="370">
        <f>E39</f>
        <v>0</v>
      </c>
      <c r="F42" s="370"/>
      <c r="G42" s="370"/>
      <c r="H42" s="68"/>
      <c r="I42" s="37"/>
      <c r="J42" s="37"/>
      <c r="K42" s="69"/>
      <c r="L42" s="364" t="s">
        <v>45</v>
      </c>
      <c r="M42" s="364"/>
      <c r="N42" s="364"/>
      <c r="O42" s="371">
        <f>O39</f>
        <v>0</v>
      </c>
      <c r="P42" s="371"/>
      <c r="Q42" s="371"/>
      <c r="R42" s="70"/>
      <c r="S42" s="11"/>
      <c r="T42" s="11"/>
      <c r="U42" s="71"/>
      <c r="V42" s="362" t="s">
        <v>45</v>
      </c>
      <c r="W42" s="362"/>
      <c r="X42" s="362"/>
      <c r="Y42" s="370">
        <f>Y39</f>
        <v>0</v>
      </c>
      <c r="Z42" s="370"/>
      <c r="AA42" s="370"/>
      <c r="AB42" s="71"/>
      <c r="AC42" s="11"/>
      <c r="AD42" s="11"/>
      <c r="AE42" s="70"/>
      <c r="AF42" s="364" t="s">
        <v>45</v>
      </c>
      <c r="AG42" s="364"/>
      <c r="AH42" s="364"/>
      <c r="AI42" s="371">
        <f>AI39</f>
        <v>0</v>
      </c>
      <c r="AJ42" s="371"/>
      <c r="AK42" s="371"/>
      <c r="AL42" s="66"/>
    </row>
    <row r="43" spans="1:43" x14ac:dyDescent="0.2">
      <c r="A43" s="64"/>
      <c r="B43" s="366" t="s">
        <v>42</v>
      </c>
      <c r="C43" s="366"/>
      <c r="D43" s="366"/>
      <c r="E43" s="367"/>
      <c r="F43" s="367"/>
      <c r="G43" s="367"/>
      <c r="H43" s="68"/>
      <c r="I43" s="37"/>
      <c r="J43" s="37"/>
      <c r="K43" s="69"/>
      <c r="L43" s="368" t="s">
        <v>42</v>
      </c>
      <c r="M43" s="368"/>
      <c r="N43" s="368"/>
      <c r="O43" s="369"/>
      <c r="P43" s="369"/>
      <c r="Q43" s="369"/>
      <c r="R43" s="70"/>
      <c r="S43" s="11"/>
      <c r="T43" s="11"/>
      <c r="U43" s="71"/>
      <c r="V43" s="366" t="s">
        <v>42</v>
      </c>
      <c r="W43" s="366"/>
      <c r="X43" s="366"/>
      <c r="Y43" s="367"/>
      <c r="Z43" s="367"/>
      <c r="AA43" s="367"/>
      <c r="AB43" s="71"/>
      <c r="AC43" s="11"/>
      <c r="AD43" s="11"/>
      <c r="AE43" s="70"/>
      <c r="AF43" s="368" t="s">
        <v>42</v>
      </c>
      <c r="AG43" s="368"/>
      <c r="AH43" s="368"/>
      <c r="AI43" s="369"/>
      <c r="AJ43" s="369"/>
      <c r="AK43" s="369"/>
      <c r="AL43" s="66"/>
    </row>
    <row r="44" spans="1:43" x14ac:dyDescent="0.2">
      <c r="A44" s="64"/>
      <c r="B44" s="362" t="s">
        <v>46</v>
      </c>
      <c r="C44" s="362"/>
      <c r="D44" s="362"/>
      <c r="E44" s="375"/>
      <c r="F44" s="375"/>
      <c r="G44" s="375"/>
      <c r="H44" s="68"/>
      <c r="I44" s="37"/>
      <c r="J44" s="37"/>
      <c r="K44" s="69"/>
      <c r="L44" s="364" t="s">
        <v>46</v>
      </c>
      <c r="M44" s="364"/>
      <c r="N44" s="364"/>
      <c r="O44" s="376"/>
      <c r="P44" s="376"/>
      <c r="Q44" s="376"/>
      <c r="R44" s="70"/>
      <c r="S44" s="11"/>
      <c r="T44" s="11"/>
      <c r="U44" s="71"/>
      <c r="V44" s="362" t="s">
        <v>46</v>
      </c>
      <c r="W44" s="362"/>
      <c r="X44" s="362"/>
      <c r="Y44" s="375"/>
      <c r="Z44" s="375"/>
      <c r="AA44" s="375"/>
      <c r="AB44" s="71"/>
      <c r="AC44" s="11"/>
      <c r="AD44" s="11"/>
      <c r="AE44" s="70"/>
      <c r="AF44" s="364" t="s">
        <v>46</v>
      </c>
      <c r="AG44" s="364"/>
      <c r="AH44" s="364"/>
      <c r="AI44" s="376"/>
      <c r="AJ44" s="376"/>
      <c r="AK44" s="376"/>
      <c r="AL44" s="66"/>
    </row>
    <row r="45" spans="1:43" ht="13.5" customHeight="1" x14ac:dyDescent="0.2">
      <c r="A45" s="64"/>
      <c r="B45" s="366" t="s">
        <v>44</v>
      </c>
      <c r="C45" s="366"/>
      <c r="D45" s="366"/>
      <c r="E45" s="367"/>
      <c r="F45" s="367"/>
      <c r="G45" s="367"/>
      <c r="H45" s="64"/>
      <c r="I45" s="36"/>
      <c r="J45" s="36"/>
      <c r="K45" s="66"/>
      <c r="L45" s="368" t="s">
        <v>44</v>
      </c>
      <c r="M45" s="368"/>
      <c r="N45" s="368"/>
      <c r="O45" s="369"/>
      <c r="P45" s="369"/>
      <c r="Q45" s="369"/>
      <c r="R45" s="70"/>
      <c r="S45" s="11"/>
      <c r="T45" s="11"/>
      <c r="U45" s="71"/>
      <c r="V45" s="366" t="s">
        <v>44</v>
      </c>
      <c r="W45" s="366"/>
      <c r="X45" s="366"/>
      <c r="Y45" s="367"/>
      <c r="Z45" s="367"/>
      <c r="AA45" s="367"/>
      <c r="AB45" s="71"/>
      <c r="AC45" s="11"/>
      <c r="AD45" s="11"/>
      <c r="AE45" s="70"/>
      <c r="AF45" s="368" t="s">
        <v>44</v>
      </c>
      <c r="AG45" s="368"/>
      <c r="AH45" s="368"/>
      <c r="AI45" s="369"/>
      <c r="AJ45" s="369"/>
      <c r="AK45" s="369"/>
      <c r="AL45" s="66"/>
    </row>
    <row r="46" spans="1:43" x14ac:dyDescent="0.2">
      <c r="A46" s="64"/>
      <c r="B46" s="78"/>
      <c r="C46" s="78"/>
      <c r="D46" s="78"/>
      <c r="E46" s="71"/>
      <c r="F46" s="71"/>
      <c r="G46" s="71"/>
      <c r="H46" s="64"/>
      <c r="I46" s="36"/>
      <c r="J46" s="36"/>
      <c r="K46" s="66"/>
      <c r="L46" s="79"/>
      <c r="M46" s="80"/>
      <c r="N46" s="80"/>
      <c r="O46" s="74"/>
      <c r="P46" s="74"/>
      <c r="Q46" s="75"/>
      <c r="R46" s="70"/>
      <c r="S46" s="11"/>
      <c r="T46" s="11"/>
      <c r="U46" s="71"/>
      <c r="V46" s="78"/>
      <c r="W46" s="78"/>
      <c r="X46" s="78"/>
      <c r="Y46" s="71"/>
      <c r="Z46" s="71"/>
      <c r="AA46" s="71"/>
      <c r="AB46" s="71"/>
      <c r="AC46" s="11"/>
      <c r="AD46" s="11"/>
      <c r="AE46" s="70"/>
      <c r="AF46" s="79"/>
      <c r="AG46" s="80"/>
      <c r="AH46" s="80"/>
      <c r="AI46" s="74"/>
      <c r="AJ46" s="74"/>
      <c r="AK46" s="75"/>
      <c r="AL46" s="66"/>
    </row>
    <row r="47" spans="1:43" x14ac:dyDescent="0.2">
      <c r="A47" s="64"/>
      <c r="B47" s="358" t="s">
        <v>47</v>
      </c>
      <c r="C47" s="358"/>
      <c r="D47" s="358"/>
      <c r="E47" s="377"/>
      <c r="F47" s="377"/>
      <c r="G47" s="377"/>
      <c r="H47" s="81"/>
      <c r="I47" s="82"/>
      <c r="J47" s="82"/>
      <c r="K47" s="83"/>
      <c r="L47" s="360" t="s">
        <v>47</v>
      </c>
      <c r="M47" s="360"/>
      <c r="N47" s="360"/>
      <c r="O47" s="378"/>
      <c r="P47" s="378"/>
      <c r="Q47" s="378"/>
      <c r="R47" s="70"/>
      <c r="S47" s="11"/>
      <c r="T47" s="11"/>
      <c r="U47" s="71"/>
      <c r="V47" s="358" t="s">
        <v>47</v>
      </c>
      <c r="W47" s="358"/>
      <c r="X47" s="358"/>
      <c r="Y47" s="377"/>
      <c r="Z47" s="377"/>
      <c r="AA47" s="377"/>
      <c r="AB47" s="71"/>
      <c r="AC47" s="11"/>
      <c r="AD47" s="11"/>
      <c r="AE47" s="70"/>
      <c r="AF47" s="360" t="s">
        <v>47</v>
      </c>
      <c r="AG47" s="360"/>
      <c r="AH47" s="360"/>
      <c r="AI47" s="378"/>
      <c r="AJ47" s="378"/>
      <c r="AK47" s="378"/>
      <c r="AL47" s="66"/>
    </row>
    <row r="48" spans="1:43" x14ac:dyDescent="0.2">
      <c r="A48" s="64"/>
      <c r="B48" s="358" t="s">
        <v>48</v>
      </c>
      <c r="C48" s="358"/>
      <c r="D48" s="358"/>
      <c r="E48" s="379"/>
      <c r="F48" s="379"/>
      <c r="G48" s="379"/>
      <c r="H48" s="84"/>
      <c r="I48" s="85"/>
      <c r="J48" s="85"/>
      <c r="K48" s="86"/>
      <c r="L48" s="360" t="s">
        <v>48</v>
      </c>
      <c r="M48" s="360"/>
      <c r="N48" s="360"/>
      <c r="O48" s="380"/>
      <c r="P48" s="380"/>
      <c r="Q48" s="380"/>
      <c r="R48" s="70"/>
      <c r="S48" s="11"/>
      <c r="T48" s="11"/>
      <c r="U48" s="71"/>
      <c r="V48" s="358" t="s">
        <v>48</v>
      </c>
      <c r="W48" s="358"/>
      <c r="X48" s="358"/>
      <c r="Y48" s="379"/>
      <c r="Z48" s="379"/>
      <c r="AA48" s="379"/>
      <c r="AB48" s="71"/>
      <c r="AC48" s="11"/>
      <c r="AD48" s="11"/>
      <c r="AE48" s="70"/>
      <c r="AF48" s="360" t="s">
        <v>48</v>
      </c>
      <c r="AG48" s="360"/>
      <c r="AH48" s="360"/>
      <c r="AI48" s="380"/>
      <c r="AJ48" s="380"/>
      <c r="AK48" s="380"/>
      <c r="AL48" s="66"/>
    </row>
    <row r="49" spans="1:38" x14ac:dyDescent="0.2">
      <c r="A49" s="64"/>
      <c r="B49" s="358" t="s">
        <v>49</v>
      </c>
      <c r="C49" s="358"/>
      <c r="D49" s="358"/>
      <c r="E49" s="379"/>
      <c r="F49" s="379"/>
      <c r="G49" s="379"/>
      <c r="H49" s="84"/>
      <c r="I49" s="85"/>
      <c r="J49" s="85"/>
      <c r="K49" s="86"/>
      <c r="L49" s="360" t="s">
        <v>49</v>
      </c>
      <c r="M49" s="360"/>
      <c r="N49" s="360"/>
      <c r="O49" s="380"/>
      <c r="P49" s="380"/>
      <c r="Q49" s="380"/>
      <c r="R49" s="70"/>
      <c r="S49" s="11"/>
      <c r="T49" s="11"/>
      <c r="U49" s="71"/>
      <c r="V49" s="358" t="s">
        <v>49</v>
      </c>
      <c r="W49" s="358"/>
      <c r="X49" s="358"/>
      <c r="Y49" s="379"/>
      <c r="Z49" s="379"/>
      <c r="AA49" s="379"/>
      <c r="AB49" s="71"/>
      <c r="AC49" s="11"/>
      <c r="AD49" s="11"/>
      <c r="AE49" s="70"/>
      <c r="AF49" s="360" t="s">
        <v>49</v>
      </c>
      <c r="AG49" s="360"/>
      <c r="AH49" s="360"/>
      <c r="AI49" s="380"/>
      <c r="AJ49" s="380"/>
      <c r="AK49" s="380"/>
      <c r="AL49" s="66"/>
    </row>
    <row r="50" spans="1:38" x14ac:dyDescent="0.2">
      <c r="A50" s="64"/>
      <c r="B50" s="358" t="s">
        <v>50</v>
      </c>
      <c r="C50" s="358"/>
      <c r="D50" s="358"/>
      <c r="E50" s="379"/>
      <c r="F50" s="379"/>
      <c r="G50" s="379"/>
      <c r="H50" s="84"/>
      <c r="I50" s="85"/>
      <c r="J50" s="85"/>
      <c r="K50" s="86"/>
      <c r="L50" s="360" t="s">
        <v>50</v>
      </c>
      <c r="M50" s="360"/>
      <c r="N50" s="360"/>
      <c r="O50" s="380"/>
      <c r="P50" s="380"/>
      <c r="Q50" s="380"/>
      <c r="R50" s="70"/>
      <c r="S50" s="11"/>
      <c r="T50" s="11"/>
      <c r="U50" s="71"/>
      <c r="V50" s="358" t="s">
        <v>50</v>
      </c>
      <c r="W50" s="358"/>
      <c r="X50" s="358"/>
      <c r="Y50" s="379"/>
      <c r="Z50" s="379"/>
      <c r="AA50" s="379"/>
      <c r="AB50" s="71"/>
      <c r="AC50" s="11"/>
      <c r="AD50" s="11"/>
      <c r="AE50" s="70"/>
      <c r="AF50" s="360" t="s">
        <v>50</v>
      </c>
      <c r="AG50" s="360"/>
      <c r="AH50" s="360"/>
      <c r="AI50" s="380"/>
      <c r="AJ50" s="380"/>
      <c r="AK50" s="380"/>
      <c r="AL50" s="66"/>
    </row>
    <row r="51" spans="1:38" x14ac:dyDescent="0.2">
      <c r="A51" s="64"/>
      <c r="B51" s="358" t="s">
        <v>51</v>
      </c>
      <c r="C51" s="358"/>
      <c r="D51" s="358"/>
      <c r="E51" s="379"/>
      <c r="F51" s="379"/>
      <c r="G51" s="379"/>
      <c r="H51" s="87"/>
      <c r="I51" s="88"/>
      <c r="J51" s="88"/>
      <c r="K51" s="89"/>
      <c r="L51" s="360" t="s">
        <v>51</v>
      </c>
      <c r="M51" s="360"/>
      <c r="N51" s="360"/>
      <c r="O51" s="380"/>
      <c r="P51" s="380"/>
      <c r="Q51" s="380"/>
      <c r="R51" s="70"/>
      <c r="S51" s="11"/>
      <c r="T51" s="11"/>
      <c r="U51" s="71"/>
      <c r="V51" s="358" t="s">
        <v>51</v>
      </c>
      <c r="W51" s="358"/>
      <c r="X51" s="358"/>
      <c r="Y51" s="379"/>
      <c r="Z51" s="379"/>
      <c r="AA51" s="379"/>
      <c r="AB51" s="71"/>
      <c r="AC51" s="11"/>
      <c r="AD51" s="11"/>
      <c r="AE51" s="70"/>
      <c r="AF51" s="360" t="s">
        <v>51</v>
      </c>
      <c r="AG51" s="360"/>
      <c r="AH51" s="360"/>
      <c r="AI51" s="380"/>
      <c r="AJ51" s="380"/>
      <c r="AK51" s="380"/>
      <c r="AL51" s="66"/>
    </row>
    <row r="52" spans="1:38" x14ac:dyDescent="0.2">
      <c r="A52" s="64"/>
      <c r="B52" s="358" t="s">
        <v>52</v>
      </c>
      <c r="C52" s="358"/>
      <c r="D52" s="358"/>
      <c r="E52" s="379"/>
      <c r="F52" s="379"/>
      <c r="G52" s="379"/>
      <c r="H52" s="84"/>
      <c r="I52" s="85"/>
      <c r="J52" s="85"/>
      <c r="K52" s="86"/>
      <c r="L52" s="360" t="s">
        <v>52</v>
      </c>
      <c r="M52" s="360"/>
      <c r="N52" s="360"/>
      <c r="O52" s="380"/>
      <c r="P52" s="380"/>
      <c r="Q52" s="380"/>
      <c r="R52" s="70"/>
      <c r="S52" s="11"/>
      <c r="T52" s="11"/>
      <c r="U52" s="71"/>
      <c r="V52" s="358" t="s">
        <v>52</v>
      </c>
      <c r="W52" s="358"/>
      <c r="X52" s="358"/>
      <c r="Y52" s="379"/>
      <c r="Z52" s="379"/>
      <c r="AA52" s="379"/>
      <c r="AB52" s="71"/>
      <c r="AC52" s="11"/>
      <c r="AD52" s="11"/>
      <c r="AE52" s="70"/>
      <c r="AF52" s="360" t="s">
        <v>52</v>
      </c>
      <c r="AG52" s="360"/>
      <c r="AH52" s="360"/>
      <c r="AI52" s="380"/>
      <c r="AJ52" s="380"/>
      <c r="AK52" s="380"/>
      <c r="AL52" s="66"/>
    </row>
    <row r="53" spans="1:38" x14ac:dyDescent="0.2">
      <c r="A53" s="64"/>
      <c r="B53" s="358" t="s">
        <v>53</v>
      </c>
      <c r="C53" s="358"/>
      <c r="D53" s="358"/>
      <c r="E53" s="379"/>
      <c r="F53" s="379"/>
      <c r="G53" s="379"/>
      <c r="H53" s="84"/>
      <c r="I53" s="85"/>
      <c r="J53" s="85"/>
      <c r="K53" s="86"/>
      <c r="L53" s="360" t="s">
        <v>53</v>
      </c>
      <c r="M53" s="360"/>
      <c r="N53" s="360"/>
      <c r="O53" s="380"/>
      <c r="P53" s="380"/>
      <c r="Q53" s="380"/>
      <c r="R53" s="70"/>
      <c r="S53" s="11"/>
      <c r="T53" s="11"/>
      <c r="U53" s="71"/>
      <c r="V53" s="358" t="s">
        <v>53</v>
      </c>
      <c r="W53" s="358"/>
      <c r="X53" s="358"/>
      <c r="Y53" s="379"/>
      <c r="Z53" s="379"/>
      <c r="AA53" s="379"/>
      <c r="AB53" s="71"/>
      <c r="AC53" s="11"/>
      <c r="AD53" s="11"/>
      <c r="AE53" s="70"/>
      <c r="AF53" s="360" t="s">
        <v>53</v>
      </c>
      <c r="AG53" s="360"/>
      <c r="AH53" s="360"/>
      <c r="AI53" s="380"/>
      <c r="AJ53" s="380"/>
      <c r="AK53" s="380"/>
      <c r="AL53" s="66"/>
    </row>
    <row r="54" spans="1:38" ht="14.25" customHeight="1" x14ac:dyDescent="0.2">
      <c r="A54" s="64"/>
      <c r="B54" s="358" t="s">
        <v>54</v>
      </c>
      <c r="C54" s="358"/>
      <c r="D54" s="358"/>
      <c r="E54" s="379"/>
      <c r="F54" s="379"/>
      <c r="G54" s="379"/>
      <c r="H54" s="64"/>
      <c r="I54" s="36"/>
      <c r="J54" s="36"/>
      <c r="K54" s="66"/>
      <c r="L54" s="360" t="s">
        <v>54</v>
      </c>
      <c r="M54" s="360"/>
      <c r="N54" s="360"/>
      <c r="O54" s="380"/>
      <c r="P54" s="380"/>
      <c r="Q54" s="380"/>
      <c r="R54" s="70"/>
      <c r="S54" s="11"/>
      <c r="T54" s="11"/>
      <c r="U54" s="71"/>
      <c r="V54" s="358" t="s">
        <v>54</v>
      </c>
      <c r="W54" s="358"/>
      <c r="X54" s="358"/>
      <c r="Y54" s="379"/>
      <c r="Z54" s="379"/>
      <c r="AA54" s="379"/>
      <c r="AB54" s="71"/>
      <c r="AC54" s="11"/>
      <c r="AD54" s="11"/>
      <c r="AE54" s="70"/>
      <c r="AF54" s="360" t="s">
        <v>54</v>
      </c>
      <c r="AG54" s="360"/>
      <c r="AH54" s="360"/>
      <c r="AI54" s="380"/>
      <c r="AJ54" s="380"/>
      <c r="AK54" s="380"/>
      <c r="AL54" s="66"/>
    </row>
    <row r="55" spans="1:38" ht="12.75" customHeight="1" x14ac:dyDescent="0.2">
      <c r="A55" s="64"/>
      <c r="B55" s="76"/>
      <c r="C55" s="78"/>
      <c r="D55" s="78"/>
      <c r="E55" s="87"/>
      <c r="F55" s="87"/>
      <c r="G55" s="87"/>
      <c r="H55" s="64"/>
      <c r="I55" s="36"/>
      <c r="J55" s="36"/>
      <c r="K55" s="66"/>
      <c r="L55" s="77"/>
      <c r="M55" s="80"/>
      <c r="N55" s="80"/>
      <c r="O55" s="90"/>
      <c r="P55" s="90"/>
      <c r="Q55" s="91"/>
      <c r="R55" s="70"/>
      <c r="S55" s="11"/>
      <c r="T55" s="11"/>
      <c r="U55" s="71"/>
      <c r="V55" s="76"/>
      <c r="W55" s="78"/>
      <c r="X55" s="78"/>
      <c r="Y55" s="87"/>
      <c r="Z55" s="87"/>
      <c r="AA55" s="87"/>
      <c r="AB55" s="71"/>
      <c r="AC55" s="11"/>
      <c r="AD55" s="11"/>
      <c r="AE55" s="70"/>
      <c r="AF55" s="77"/>
      <c r="AG55" s="80"/>
      <c r="AH55" s="80"/>
      <c r="AI55" s="90"/>
      <c r="AJ55" s="90"/>
      <c r="AK55" s="91"/>
      <c r="AL55" s="66"/>
    </row>
    <row r="56" spans="1:38" x14ac:dyDescent="0.2">
      <c r="A56" s="64"/>
      <c r="B56" s="358" t="s">
        <v>55</v>
      </c>
      <c r="C56" s="358"/>
      <c r="D56" s="358"/>
      <c r="E56" s="381"/>
      <c r="F56" s="381"/>
      <c r="G56" s="381"/>
      <c r="H56" s="87"/>
      <c r="I56" s="88"/>
      <c r="J56" s="88"/>
      <c r="K56" s="89"/>
      <c r="L56" s="360" t="s">
        <v>55</v>
      </c>
      <c r="M56" s="360"/>
      <c r="N56" s="360"/>
      <c r="O56" s="382"/>
      <c r="P56" s="382"/>
      <c r="Q56" s="382"/>
      <c r="R56" s="70"/>
      <c r="S56" s="11"/>
      <c r="T56" s="11"/>
      <c r="U56" s="71"/>
      <c r="V56" s="358" t="s">
        <v>55</v>
      </c>
      <c r="W56" s="358"/>
      <c r="X56" s="358"/>
      <c r="Y56" s="381"/>
      <c r="Z56" s="381"/>
      <c r="AA56" s="381"/>
      <c r="AB56" s="71"/>
      <c r="AC56" s="11"/>
      <c r="AD56" s="11"/>
      <c r="AE56" s="70"/>
      <c r="AF56" s="360" t="s">
        <v>55</v>
      </c>
      <c r="AG56" s="360"/>
      <c r="AH56" s="360"/>
      <c r="AI56" s="382"/>
      <c r="AJ56" s="382"/>
      <c r="AK56" s="382"/>
      <c r="AL56" s="66"/>
    </row>
    <row r="57" spans="1:38" ht="13.5" customHeight="1" x14ac:dyDescent="0.2">
      <c r="A57" s="64"/>
      <c r="B57" s="362" t="s">
        <v>56</v>
      </c>
      <c r="C57" s="362"/>
      <c r="D57" s="362"/>
      <c r="E57" s="381"/>
      <c r="F57" s="381"/>
      <c r="G57" s="381"/>
      <c r="H57" s="87"/>
      <c r="I57" s="88"/>
      <c r="J57" s="88"/>
      <c r="K57" s="89"/>
      <c r="L57" s="364" t="s">
        <v>56</v>
      </c>
      <c r="M57" s="364"/>
      <c r="N57" s="364"/>
      <c r="O57" s="382"/>
      <c r="P57" s="382"/>
      <c r="Q57" s="382"/>
      <c r="R57" s="70"/>
      <c r="S57" s="11"/>
      <c r="T57" s="11"/>
      <c r="U57" s="71"/>
      <c r="V57" s="362" t="s">
        <v>56</v>
      </c>
      <c r="W57" s="362"/>
      <c r="X57" s="362"/>
      <c r="Y57" s="381"/>
      <c r="Z57" s="381"/>
      <c r="AA57" s="381"/>
      <c r="AB57" s="71"/>
      <c r="AC57" s="11"/>
      <c r="AD57" s="11"/>
      <c r="AE57" s="70"/>
      <c r="AF57" s="364" t="s">
        <v>56</v>
      </c>
      <c r="AG57" s="364"/>
      <c r="AH57" s="364"/>
      <c r="AI57" s="382"/>
      <c r="AJ57" s="382"/>
      <c r="AK57" s="382"/>
      <c r="AL57" s="66"/>
    </row>
    <row r="58" spans="1:38" ht="13.5" customHeight="1" x14ac:dyDescent="0.2">
      <c r="A58" s="64"/>
      <c r="B58" s="362" t="s">
        <v>57</v>
      </c>
      <c r="C58" s="362"/>
      <c r="D58" s="362"/>
      <c r="E58" s="381"/>
      <c r="F58" s="381"/>
      <c r="G58" s="381"/>
      <c r="H58" s="87"/>
      <c r="I58" s="88"/>
      <c r="J58" s="88"/>
      <c r="K58" s="89"/>
      <c r="L58" s="364" t="s">
        <v>57</v>
      </c>
      <c r="M58" s="364"/>
      <c r="N58" s="364"/>
      <c r="O58" s="382"/>
      <c r="P58" s="382"/>
      <c r="Q58" s="382"/>
      <c r="R58" s="70"/>
      <c r="S58" s="11"/>
      <c r="T58" s="11"/>
      <c r="U58" s="71"/>
      <c r="V58" s="362" t="s">
        <v>57</v>
      </c>
      <c r="W58" s="362"/>
      <c r="X58" s="362"/>
      <c r="Y58" s="381"/>
      <c r="Z58" s="381"/>
      <c r="AA58" s="381"/>
      <c r="AB58" s="71"/>
      <c r="AC58" s="11"/>
      <c r="AD58" s="11"/>
      <c r="AE58" s="70"/>
      <c r="AF58" s="364" t="s">
        <v>57</v>
      </c>
      <c r="AG58" s="364"/>
      <c r="AH58" s="364"/>
      <c r="AI58" s="382"/>
      <c r="AJ58" s="382"/>
      <c r="AK58" s="382"/>
      <c r="AL58" s="66"/>
    </row>
    <row r="59" spans="1:38" ht="13.5" customHeight="1" x14ac:dyDescent="0.2">
      <c r="A59" s="64"/>
      <c r="B59" s="76"/>
      <c r="C59" s="78"/>
      <c r="D59" s="78"/>
      <c r="E59" s="87"/>
      <c r="F59" s="87"/>
      <c r="G59" s="87"/>
      <c r="H59" s="64"/>
      <c r="I59" s="36"/>
      <c r="J59" s="36"/>
      <c r="K59" s="66"/>
      <c r="L59" s="77"/>
      <c r="M59" s="80"/>
      <c r="N59" s="80"/>
      <c r="O59" s="90"/>
      <c r="P59" s="90"/>
      <c r="Q59" s="91"/>
      <c r="R59" s="70"/>
      <c r="S59" s="11"/>
      <c r="T59" s="11"/>
      <c r="U59" s="71"/>
      <c r="V59" s="76"/>
      <c r="W59" s="78"/>
      <c r="X59" s="78"/>
      <c r="Y59" s="87"/>
      <c r="Z59" s="87"/>
      <c r="AA59" s="87"/>
      <c r="AB59" s="71"/>
      <c r="AC59" s="11"/>
      <c r="AD59" s="11"/>
      <c r="AE59" s="70"/>
      <c r="AF59" s="77"/>
      <c r="AG59" s="80"/>
      <c r="AH59" s="80"/>
      <c r="AI59" s="90"/>
      <c r="AJ59" s="90"/>
      <c r="AK59" s="91"/>
      <c r="AL59" s="66"/>
    </row>
    <row r="60" spans="1:38" x14ac:dyDescent="0.2">
      <c r="A60" s="64"/>
      <c r="B60" s="358" t="s">
        <v>58</v>
      </c>
      <c r="C60" s="358"/>
      <c r="D60" s="358"/>
      <c r="E60" s="381"/>
      <c r="F60" s="381"/>
      <c r="G60" s="381"/>
      <c r="H60" s="87"/>
      <c r="I60" s="88"/>
      <c r="J60" s="88"/>
      <c r="K60" s="89"/>
      <c r="L60" s="360" t="s">
        <v>58</v>
      </c>
      <c r="M60" s="360"/>
      <c r="N60" s="360"/>
      <c r="O60" s="382"/>
      <c r="P60" s="382"/>
      <c r="Q60" s="382"/>
      <c r="R60" s="70"/>
      <c r="S60" s="11"/>
      <c r="T60" s="11"/>
      <c r="U60" s="71"/>
      <c r="V60" s="358" t="s">
        <v>58</v>
      </c>
      <c r="W60" s="358"/>
      <c r="X60" s="358"/>
      <c r="Y60" s="381"/>
      <c r="Z60" s="381"/>
      <c r="AA60" s="381"/>
      <c r="AB60" s="71"/>
      <c r="AC60" s="11"/>
      <c r="AD60" s="11"/>
      <c r="AE60" s="70"/>
      <c r="AF60" s="360" t="s">
        <v>58</v>
      </c>
      <c r="AG60" s="360"/>
      <c r="AH60" s="360"/>
      <c r="AI60" s="382"/>
      <c r="AJ60" s="382"/>
      <c r="AK60" s="382"/>
      <c r="AL60" s="66"/>
    </row>
    <row r="61" spans="1:38" x14ac:dyDescent="0.2">
      <c r="A61" s="64"/>
      <c r="B61" s="383" t="s">
        <v>59</v>
      </c>
      <c r="C61" s="383"/>
      <c r="D61" s="383"/>
      <c r="E61" s="384"/>
      <c r="F61" s="384"/>
      <c r="G61" s="384"/>
      <c r="H61" s="87"/>
      <c r="I61" s="88"/>
      <c r="J61" s="88"/>
      <c r="K61" s="89"/>
      <c r="L61" s="360" t="s">
        <v>59</v>
      </c>
      <c r="M61" s="360"/>
      <c r="N61" s="360"/>
      <c r="O61" s="385"/>
      <c r="P61" s="385"/>
      <c r="Q61" s="385"/>
      <c r="R61" s="70"/>
      <c r="S61" s="11"/>
      <c r="T61" s="11"/>
      <c r="U61" s="71"/>
      <c r="V61" s="383" t="s">
        <v>59</v>
      </c>
      <c r="W61" s="383"/>
      <c r="X61" s="383"/>
      <c r="Y61" s="384"/>
      <c r="Z61" s="384"/>
      <c r="AA61" s="384"/>
      <c r="AB61" s="71"/>
      <c r="AC61" s="11"/>
      <c r="AD61" s="11"/>
      <c r="AE61" s="70"/>
      <c r="AF61" s="360" t="s">
        <v>59</v>
      </c>
      <c r="AG61" s="360"/>
      <c r="AH61" s="360"/>
      <c r="AI61" s="385"/>
      <c r="AJ61" s="385"/>
      <c r="AK61" s="385"/>
      <c r="AL61" s="66"/>
    </row>
    <row r="62" spans="1:38" x14ac:dyDescent="0.2">
      <c r="A62" s="64"/>
      <c r="B62" s="362" t="s">
        <v>60</v>
      </c>
      <c r="C62" s="362"/>
      <c r="D62" s="362"/>
      <c r="E62" s="381"/>
      <c r="F62" s="381"/>
      <c r="G62" s="381"/>
      <c r="H62" s="87"/>
      <c r="I62" s="88"/>
      <c r="J62" s="88"/>
      <c r="K62" s="89"/>
      <c r="L62" s="364" t="s">
        <v>60</v>
      </c>
      <c r="M62" s="364"/>
      <c r="N62" s="364"/>
      <c r="O62" s="382"/>
      <c r="P62" s="382"/>
      <c r="Q62" s="382"/>
      <c r="R62" s="70"/>
      <c r="S62" s="11"/>
      <c r="T62" s="11"/>
      <c r="U62" s="71"/>
      <c r="V62" s="362" t="s">
        <v>60</v>
      </c>
      <c r="W62" s="362"/>
      <c r="X62" s="362"/>
      <c r="Y62" s="381"/>
      <c r="Z62" s="381"/>
      <c r="AA62" s="381"/>
      <c r="AB62" s="71"/>
      <c r="AC62" s="11"/>
      <c r="AD62" s="11"/>
      <c r="AE62" s="70"/>
      <c r="AF62" s="364" t="s">
        <v>60</v>
      </c>
      <c r="AG62" s="364"/>
      <c r="AH62" s="364"/>
      <c r="AI62" s="382"/>
      <c r="AJ62" s="382"/>
      <c r="AK62" s="382"/>
      <c r="AL62" s="66"/>
    </row>
    <row r="63" spans="1:38" ht="3" customHeight="1" x14ac:dyDescent="0.2">
      <c r="A63" s="64"/>
      <c r="B63" s="64"/>
      <c r="C63" s="64"/>
      <c r="D63" s="64"/>
      <c r="E63" s="64"/>
      <c r="F63" s="64"/>
      <c r="G63" s="64"/>
      <c r="H63" s="64"/>
      <c r="K63" s="66"/>
      <c r="L63" s="66"/>
      <c r="M63" s="66"/>
      <c r="N63" s="66"/>
      <c r="O63" s="66"/>
      <c r="P63" s="66"/>
      <c r="Q63" s="66"/>
      <c r="R63" s="66"/>
      <c r="U63" s="64"/>
      <c r="V63" s="64"/>
      <c r="W63" s="64"/>
      <c r="X63" s="64"/>
      <c r="Y63" s="64"/>
      <c r="Z63" s="64"/>
      <c r="AA63" s="64"/>
      <c r="AB63" s="64"/>
      <c r="AE63" s="66"/>
      <c r="AF63" s="66"/>
      <c r="AG63" s="66"/>
      <c r="AH63" s="66"/>
      <c r="AI63" s="66"/>
      <c r="AJ63" s="66"/>
      <c r="AK63" s="66"/>
      <c r="AL63" s="66"/>
    </row>
  </sheetData>
  <mergeCells count="225">
    <mergeCell ref="B62:D62"/>
    <mergeCell ref="E62:G62"/>
    <mergeCell ref="L62:N62"/>
    <mergeCell ref="O62:Q62"/>
    <mergeCell ref="V62:X62"/>
    <mergeCell ref="Y62:AA62"/>
    <mergeCell ref="AF62:AH62"/>
    <mergeCell ref="AI62:AK62"/>
    <mergeCell ref="B60:D60"/>
    <mergeCell ref="E60:G60"/>
    <mergeCell ref="L60:N60"/>
    <mergeCell ref="O60:Q60"/>
    <mergeCell ref="V60:X60"/>
    <mergeCell ref="Y60:AA60"/>
    <mergeCell ref="AF60:AH60"/>
    <mergeCell ref="AI60:AK60"/>
    <mergeCell ref="B61:D61"/>
    <mergeCell ref="E61:G61"/>
    <mergeCell ref="L61:N61"/>
    <mergeCell ref="O61:Q61"/>
    <mergeCell ref="V61:X61"/>
    <mergeCell ref="Y61:AA61"/>
    <mergeCell ref="AF61:AH61"/>
    <mergeCell ref="AI61:AK61"/>
    <mergeCell ref="B57:D57"/>
    <mergeCell ref="E57:G57"/>
    <mergeCell ref="L57:N57"/>
    <mergeCell ref="O57:Q57"/>
    <mergeCell ref="V57:X57"/>
    <mergeCell ref="Y57:AA57"/>
    <mergeCell ref="AF57:AH57"/>
    <mergeCell ref="AI57:AK57"/>
    <mergeCell ref="B58:D58"/>
    <mergeCell ref="E58:G58"/>
    <mergeCell ref="L58:N58"/>
    <mergeCell ref="O58:Q58"/>
    <mergeCell ref="V58:X58"/>
    <mergeCell ref="Y58:AA58"/>
    <mergeCell ref="AF58:AH58"/>
    <mergeCell ref="AI58:AK58"/>
    <mergeCell ref="B54:D54"/>
    <mergeCell ref="E54:G54"/>
    <mergeCell ref="L54:N54"/>
    <mergeCell ref="O54:Q54"/>
    <mergeCell ref="V54:X54"/>
    <mergeCell ref="Y54:AA54"/>
    <mergeCell ref="AF54:AH54"/>
    <mergeCell ref="AI54:AK54"/>
    <mergeCell ref="B56:D56"/>
    <mergeCell ref="E56:G56"/>
    <mergeCell ref="L56:N56"/>
    <mergeCell ref="O56:Q56"/>
    <mergeCell ref="V56:X56"/>
    <mergeCell ref="Y56:AA56"/>
    <mergeCell ref="AF56:AH56"/>
    <mergeCell ref="AI56:AK56"/>
    <mergeCell ref="B52:D52"/>
    <mergeCell ref="E52:G52"/>
    <mergeCell ref="L52:N52"/>
    <mergeCell ref="O52:Q52"/>
    <mergeCell ref="V52:X52"/>
    <mergeCell ref="Y52:AA52"/>
    <mergeCell ref="AF52:AH52"/>
    <mergeCell ref="AI52:AK52"/>
    <mergeCell ref="B53:D53"/>
    <mergeCell ref="E53:G53"/>
    <mergeCell ref="L53:N53"/>
    <mergeCell ref="O53:Q53"/>
    <mergeCell ref="V53:X53"/>
    <mergeCell ref="Y53:AA53"/>
    <mergeCell ref="AF53:AH53"/>
    <mergeCell ref="AI53:AK53"/>
    <mergeCell ref="B50:D50"/>
    <mergeCell ref="E50:G50"/>
    <mergeCell ref="L50:N50"/>
    <mergeCell ref="O50:Q50"/>
    <mergeCell ref="V50:X50"/>
    <mergeCell ref="Y50:AA50"/>
    <mergeCell ref="AF50:AH50"/>
    <mergeCell ref="AI50:AK50"/>
    <mergeCell ref="B51:D51"/>
    <mergeCell ref="E51:G51"/>
    <mergeCell ref="L51:N51"/>
    <mergeCell ref="O51:Q51"/>
    <mergeCell ref="V51:X51"/>
    <mergeCell ref="Y51:AA51"/>
    <mergeCell ref="AF51:AH51"/>
    <mergeCell ref="AI51:AK51"/>
    <mergeCell ref="B48:D48"/>
    <mergeCell ref="E48:G48"/>
    <mergeCell ref="L48:N48"/>
    <mergeCell ref="O48:Q48"/>
    <mergeCell ref="V48:X48"/>
    <mergeCell ref="Y48:AA48"/>
    <mergeCell ref="AF48:AH48"/>
    <mergeCell ref="AI48:AK48"/>
    <mergeCell ref="B49:D49"/>
    <mergeCell ref="E49:G49"/>
    <mergeCell ref="L49:N49"/>
    <mergeCell ref="O49:Q49"/>
    <mergeCell ref="V49:X49"/>
    <mergeCell ref="Y49:AA49"/>
    <mergeCell ref="AF49:AH49"/>
    <mergeCell ref="AI49:AK49"/>
    <mergeCell ref="B45:D45"/>
    <mergeCell ref="E45:G45"/>
    <mergeCell ref="L45:N45"/>
    <mergeCell ref="O45:Q45"/>
    <mergeCell ref="V45:X45"/>
    <mergeCell ref="Y45:AA45"/>
    <mergeCell ref="AF45:AH45"/>
    <mergeCell ref="AI45:AK45"/>
    <mergeCell ref="B47:D47"/>
    <mergeCell ref="E47:G47"/>
    <mergeCell ref="L47:N47"/>
    <mergeCell ref="O47:Q47"/>
    <mergeCell ref="V47:X47"/>
    <mergeCell ref="Y47:AA47"/>
    <mergeCell ref="AF47:AH47"/>
    <mergeCell ref="AI47:AK47"/>
    <mergeCell ref="B43:D43"/>
    <mergeCell ref="E43:G43"/>
    <mergeCell ref="L43:N43"/>
    <mergeCell ref="O43:Q43"/>
    <mergeCell ref="V43:X43"/>
    <mergeCell ref="Y43:AA43"/>
    <mergeCell ref="AF43:AH43"/>
    <mergeCell ref="AI43:AK43"/>
    <mergeCell ref="B44:D44"/>
    <mergeCell ref="E44:G44"/>
    <mergeCell ref="L44:N44"/>
    <mergeCell ref="O44:Q44"/>
    <mergeCell ref="V44:X44"/>
    <mergeCell ref="Y44:AA44"/>
    <mergeCell ref="AF44:AH44"/>
    <mergeCell ref="AI44:AK44"/>
    <mergeCell ref="B41:D41"/>
    <mergeCell ref="E41:G41"/>
    <mergeCell ref="L41:N41"/>
    <mergeCell ref="O41:Q41"/>
    <mergeCell ref="V41:X41"/>
    <mergeCell ref="Y41:AA41"/>
    <mergeCell ref="AF41:AH41"/>
    <mergeCell ref="AI41:AK41"/>
    <mergeCell ref="B42:D42"/>
    <mergeCell ref="E42:G42"/>
    <mergeCell ref="L42:N42"/>
    <mergeCell ref="O42:Q42"/>
    <mergeCell ref="V42:X42"/>
    <mergeCell ref="Y42:AA42"/>
    <mergeCell ref="AF42:AH42"/>
    <mergeCell ref="AI42:AK42"/>
    <mergeCell ref="B39:D39"/>
    <mergeCell ref="E39:G39"/>
    <mergeCell ref="L39:N39"/>
    <mergeCell ref="O39:Q39"/>
    <mergeCell ref="V39:X39"/>
    <mergeCell ref="Y39:AA39"/>
    <mergeCell ref="AF39:AH39"/>
    <mergeCell ref="AI39:AK39"/>
    <mergeCell ref="B40:D40"/>
    <mergeCell ref="E40:G40"/>
    <mergeCell ref="L40:N40"/>
    <mergeCell ref="O40:Q40"/>
    <mergeCell ref="V40:X40"/>
    <mergeCell ref="Y40:AA40"/>
    <mergeCell ref="AF40:AH40"/>
    <mergeCell ref="AI40:AK40"/>
    <mergeCell ref="B37:D37"/>
    <mergeCell ref="E37:G37"/>
    <mergeCell ref="L37:N37"/>
    <mergeCell ref="O37:Q37"/>
    <mergeCell ref="V37:X37"/>
    <mergeCell ref="Y37:AA37"/>
    <mergeCell ref="AF37:AH37"/>
    <mergeCell ref="AI37:AK37"/>
    <mergeCell ref="B38:D38"/>
    <mergeCell ref="E38:G38"/>
    <mergeCell ref="L38:N38"/>
    <mergeCell ref="O38:Q38"/>
    <mergeCell ref="V38:X38"/>
    <mergeCell ref="Y38:AA38"/>
    <mergeCell ref="AF38:AH38"/>
    <mergeCell ref="AI38:AK38"/>
    <mergeCell ref="B33:G33"/>
    <mergeCell ref="L33:Q33"/>
    <mergeCell ref="V33:AA33"/>
    <mergeCell ref="AF33:AK33"/>
    <mergeCell ref="B35:G35"/>
    <mergeCell ref="L35:Q35"/>
    <mergeCell ref="V35:AA35"/>
    <mergeCell ref="AF35:AK35"/>
    <mergeCell ref="B36:D36"/>
    <mergeCell ref="E36:G36"/>
    <mergeCell ref="L36:N36"/>
    <mergeCell ref="O36:Q36"/>
    <mergeCell ref="V36:X36"/>
    <mergeCell ref="Y36:AA36"/>
    <mergeCell ref="AF36:AH36"/>
    <mergeCell ref="AI36:AK36"/>
    <mergeCell ref="AU15:AX15"/>
    <mergeCell ref="D17:Q17"/>
    <mergeCell ref="AU17:AX17"/>
    <mergeCell ref="U18:AE19"/>
    <mergeCell ref="D19:Q19"/>
    <mergeCell ref="U24:AE28"/>
    <mergeCell ref="E26:Q26"/>
    <mergeCell ref="E28:Q28"/>
    <mergeCell ref="B31:G31"/>
    <mergeCell ref="L31:Q31"/>
    <mergeCell ref="V31:AA31"/>
    <mergeCell ref="AF31:AK31"/>
    <mergeCell ref="D21:Q21"/>
    <mergeCell ref="D23:Q23"/>
    <mergeCell ref="AG21:AJ21"/>
    <mergeCell ref="AG26:AJ26"/>
    <mergeCell ref="H1:K1"/>
    <mergeCell ref="A4:AL4"/>
    <mergeCell ref="E7:Q7"/>
    <mergeCell ref="E9:Q9"/>
    <mergeCell ref="AC9:AF9"/>
    <mergeCell ref="AC11:AF11"/>
    <mergeCell ref="D13:Q13"/>
    <mergeCell ref="D15:Q15"/>
    <mergeCell ref="AB15:AF15"/>
  </mergeCells>
  <conditionalFormatting sqref="B36:D36 L36:N36 V36:X36 AF36:AH36">
    <cfRule type="cellIs" dxfId="4" priority="2" operator="equal">
      <formula>"Pb : Date à venir"</formula>
    </cfRule>
  </conditionalFormatting>
  <conditionalFormatting sqref="B41:D41 L41:N41 V41:X41 AF41:AH41">
    <cfRule type="cellIs" dxfId="3" priority="3" operator="equal">
      <formula>"Pb : Date à venir"</formula>
    </cfRule>
    <cfRule type="cellIs" dxfId="2" priority="4" operator="equal">
      <formula>"Retour &lt; Aller"</formula>
    </cfRule>
  </conditionalFormatting>
  <dataValidations count="14">
    <dataValidation type="list" operator="equal" allowBlank="1" showErrorMessage="1" sqref="AC9:AF9 W10">
      <formula1>"Automobile,2 roues"</formula1>
      <formula2>0</formula2>
    </dataValidation>
    <dataValidation type="whole" operator="greaterThan" allowBlank="1" showErrorMessage="1" errorTitle="Donnée invalide" error="Veuillez saisir une valeur." sqref="AC11:AF11 E47:G47 O47:Q47 Y47:AA47 AI47:AK47 O57:Q58 Y57:AA58 AI57:AK58 AI62:AK62 E60:G60 O60:Q60 Y60:AA60 AI60:AK60 E62:G62 O62:Q62 Y62:AA62 E57:G58">
      <formula1>0</formula1>
      <formula2>0</formula2>
    </dataValidation>
    <dataValidation type="date" operator="greaterThanOrEqual" allowBlank="1" showInputMessage="1" showErrorMessage="1" sqref="AU15:AX15">
      <formula1>40179</formula1>
      <formula2>0</formula2>
    </dataValidation>
    <dataValidation type="textLength" operator="lessThanOrEqual" allowBlank="1" showInputMessage="1" showErrorMessage="1" errorTitle="Saisie invalide" error="Veuillez saisir moins de caractères._x000a_(130 maximum)" prompt="Commentaires à préciser obligatoirement pour toutes modifications relatives à l'ordre de mission établi avant le départ en mission (transport - taxi - durée)." sqref="U24:AE28">
      <formula1>130</formula1>
      <formula2>0</formula2>
    </dataValidation>
    <dataValidation type="textLength" operator="lessThanOrEqual" allowBlank="1" showInputMessage="1" showErrorMessage="1" errorTitle="Donnée invalide" error="Veuillez saisir moins de carcatères._x000a_(75 maximum)" promptTitle="Motif du déplacement" prompt="_x000a_Intitulé de la formation ou de la réunion." sqref="B33:G33 L33:Q33 V33:AA33 AF33:AK33">
      <formula1>75</formula1>
      <formula2>0</formula2>
    </dataValidation>
    <dataValidation type="textLength" operator="lessThanOrEqual" allowBlank="1" showInputMessage="1" showErrorMessage="1" errorTitle="Donnée invalide" error="Veuillez saisir moins de carcatères._x000a_(75 maximum)" promptTitle="Lieu du déplacement" prompt="_x000a_Précisez la ville." sqref="B35:G35 L35:Q35 V35:AA35 AF35:AK35">
      <formula1>75</formula1>
      <formula2>0</formula2>
    </dataValidation>
    <dataValidation type="date" operator="greaterThanOrEqual" allowBlank="1" showInputMessage="1" showErrorMessage="1" promptTitle="Date" prompt="Veuillez saisir la date au format :_x000a_JJ/MM/AA" sqref="E36:G36 O36:Q36 Y36:AA36 AI36:AK36 E41:G41 O41:Q41 Y41:AA41 AI41:AK41">
      <formula1>40909</formula1>
      <formula2>0</formula2>
    </dataValidation>
    <dataValidation type="list" operator="equal" allowBlank="1" showInputMessage="1" showErrorMessage="1" errorTitle="Choix du lieu de départ ALLER" error="Confirmez-vous ce lieu de départ ?" promptTitle="Choix du lieu de départ ALLER" prompt="Veuillez sélectionner un lieu dans la liste ou saisissez le vous même." sqref="E37:G37 O37:Q37 Y37:AA37 AI37:AK37">
      <formula1>$S$15:$S$16</formula1>
      <formula2>0</formula2>
    </dataValidation>
    <dataValidation type="time" operator="lessThan" allowBlank="1" showInputMessage="1" showErrorMessage="1" errorTitle="Heure invalide" error="Vérifiez votre saisie." promptTitle="Heure" prompt="Veuillez saisir l'heure au format :_x000a_HH:MM" sqref="E38:G38 O38:Q38 Y38:AA38 AI38:AK38 E40:G40 O40:Q40 Y40:AA40 AI40:AK40 E43:G43 O43:Q43 Y43:AA43 AI43:AK43 E45:G45 O45:Q45 Y45:AA45 AI45:AK45">
      <formula1>0.999988425925926</formula1>
      <formula2>0</formula2>
    </dataValidation>
    <dataValidation type="list" operator="equal" allowBlank="1" showInputMessage="1" showErrorMessage="1" errorTitle="Choix lieu d'arrivée RETOUR" error="Confirmez-vous ce lieu d'arrivée ?" promptTitle="Choix du lieu d'arrivée RETOUR" prompt="Veuillez sélectionner un lieu dans la liste ou saisissez le vous même." sqref="E44:G44 O44:Q44 Y44:AA44 AI44:AK44">
      <formula1>$S$15:$S$16</formula1>
      <formula2>0</formula2>
    </dataValidation>
    <dataValidation type="decimal" operator="greaterThan" allowBlank="1" showErrorMessage="1" errorTitle="Donnée invalide" error="Veuillez saisir une valeur." sqref="E48:G53 O48:Q53 Y48:AA53 AI48:AK53">
      <formula1>0</formula1>
      <formula2>0</formula2>
    </dataValidation>
    <dataValidation type="whole" allowBlank="1" showInputMessage="1" showErrorMessage="1" sqref="D17:Q17">
      <formula1>0</formula1>
      <formula2>99000</formula2>
    </dataValidation>
    <dataValidation type="whole" operator="greaterThan" allowBlank="1" showErrorMessage="1" errorTitle="Donnée invalide" error="Veuillez saisir une valeur." sqref="E56:G56 O56:Q56 Y56:AA56 AI56:AK56">
      <formula1>0</formula1>
    </dataValidation>
    <dataValidation type="whole" operator="greaterThanOrEqual" allowBlank="1" showInputMessage="1" showErrorMessage="1" sqref="AB15:AF15">
      <formula1>0</formula1>
    </dataValidation>
  </dataValidations>
  <pageMargins left="0.31527777777777799" right="0.31527777777777799" top="0.15763888888888899" bottom="0.15763888888888899" header="0.51180555555555496" footer="0.51180555555555496"/>
  <pageSetup paperSize="9" firstPageNumber="0" orientation="landscape"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operator="equal" allowBlank="1" showErrorMessage="1" errorTitle="Donnée invalide" error="Veuillez saisir une valeur.">
          <x14:formula1>
            <xm:f>Paramètres!$A$21:$A$24</xm:f>
          </x14:formula1>
          <x14:formula2>
            <xm:f>0</xm:f>
          </x14:formula2>
          <xm:sqref>E61:G61 O61:Q61 Y61:AA61 AI61:AK61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9"/>
  <sheetViews>
    <sheetView topLeftCell="F1" zoomScaleNormal="100" workbookViewId="0">
      <selection activeCell="AB57" sqref="AB57:AG57"/>
    </sheetView>
  </sheetViews>
  <sheetFormatPr baseColWidth="10" defaultColWidth="9.140625" defaultRowHeight="12.75" x14ac:dyDescent="0.2"/>
  <cols>
    <col min="1" max="2" width="7.5703125" style="92" customWidth="1"/>
    <col min="3" max="3" width="6.42578125" style="92" customWidth="1"/>
    <col min="4" max="4" width="3.28515625" style="92" customWidth="1"/>
    <col min="5" max="5" width="14" style="92" customWidth="1"/>
    <col min="6" max="6" width="12.28515625" style="92" customWidth="1"/>
    <col min="7" max="7" width="8.85546875" style="93" customWidth="1"/>
    <col min="8" max="9" width="6.7109375" style="92" customWidth="1"/>
    <col min="10" max="10" width="8.85546875" style="93" customWidth="1"/>
    <col min="11" max="12" width="6.7109375" style="92" customWidth="1"/>
    <col min="13" max="16" width="5.7109375" style="92" customWidth="1"/>
    <col min="17" max="26" width="5.28515625" style="92" customWidth="1"/>
    <col min="27" max="27" width="10" style="92" customWidth="1"/>
    <col min="28" max="28" width="8" style="92" customWidth="1"/>
    <col min="29" max="33" width="3.42578125" style="92" customWidth="1"/>
    <col min="34" max="34" width="8.42578125" style="92" customWidth="1"/>
    <col min="35" max="35" width="0.140625" style="94" customWidth="1"/>
    <col min="36" max="36" width="11.42578125" style="94" customWidth="1"/>
    <col min="37" max="42" width="11.42578125" style="94" hidden="1" customWidth="1"/>
    <col min="43" max="1025" width="11.42578125" style="94" customWidth="1"/>
  </cols>
  <sheetData>
    <row r="1" spans="1:38" ht="15" customHeight="1" x14ac:dyDescent="0.2">
      <c r="A1" s="95" t="str">
        <f>'Formulaire de Saisie'!A1</f>
        <v>État individuel de frais de déplacement</v>
      </c>
      <c r="B1" s="96"/>
      <c r="C1" s="96"/>
      <c r="D1" s="96"/>
      <c r="E1" s="96"/>
      <c r="F1" s="97" t="str">
        <f>'Formulaire de Saisie'!L1</f>
        <v>v1</v>
      </c>
      <c r="G1" s="96"/>
      <c r="H1" s="96"/>
      <c r="I1" s="98"/>
      <c r="J1" s="98"/>
      <c r="K1" s="98"/>
      <c r="L1" s="98"/>
      <c r="M1" s="98"/>
      <c r="N1" s="98"/>
      <c r="O1" s="98"/>
      <c r="P1" s="98"/>
      <c r="Q1" s="98"/>
      <c r="R1" s="98"/>
      <c r="S1" s="98"/>
      <c r="T1" s="98"/>
      <c r="U1" s="98"/>
      <c r="V1" s="98"/>
      <c r="W1" s="98"/>
      <c r="X1" s="98"/>
      <c r="Y1" s="98"/>
      <c r="Z1" s="98"/>
      <c r="AA1" s="98"/>
      <c r="AB1" s="98"/>
      <c r="AC1" s="98"/>
      <c r="AD1" s="98"/>
      <c r="AE1" s="98"/>
      <c r="AF1" s="98"/>
      <c r="AG1" s="98"/>
      <c r="AH1" s="98"/>
      <c r="AI1" s="99"/>
      <c r="AJ1" s="99"/>
      <c r="AK1" s="99"/>
      <c r="AL1" s="99"/>
    </row>
    <row r="2" spans="1:38" ht="4.5" customHeight="1" x14ac:dyDescent="0.2">
      <c r="A2" s="100"/>
      <c r="B2" s="100"/>
      <c r="C2" s="100"/>
      <c r="D2" s="100"/>
      <c r="E2" s="100"/>
      <c r="F2" s="96"/>
      <c r="G2" s="96"/>
      <c r="H2" s="96"/>
      <c r="I2" s="98"/>
      <c r="J2" s="98"/>
      <c r="K2" s="98"/>
      <c r="L2" s="98"/>
      <c r="M2" s="98"/>
      <c r="N2" s="98"/>
      <c r="O2" s="98"/>
      <c r="P2" s="98"/>
      <c r="Q2" s="98"/>
      <c r="R2" s="98"/>
      <c r="S2" s="98"/>
      <c r="T2" s="98"/>
      <c r="U2" s="98"/>
      <c r="V2" s="98"/>
      <c r="W2" s="98"/>
      <c r="X2" s="98"/>
      <c r="Y2" s="98"/>
      <c r="Z2" s="98"/>
      <c r="AA2" s="98"/>
      <c r="AB2" s="98"/>
      <c r="AC2" s="98"/>
      <c r="AD2" s="98"/>
      <c r="AE2" s="98"/>
      <c r="AF2" s="98"/>
      <c r="AG2" s="98"/>
      <c r="AH2" s="98"/>
      <c r="AI2" s="99"/>
      <c r="AJ2" s="99"/>
      <c r="AK2" s="99"/>
      <c r="AL2" s="99"/>
    </row>
    <row r="4" spans="1:38" x14ac:dyDescent="0.2">
      <c r="Q4" s="101"/>
      <c r="R4" s="101"/>
      <c r="S4" s="101"/>
      <c r="T4" s="386"/>
      <c r="U4" s="386"/>
      <c r="V4" s="386"/>
      <c r="W4" s="386"/>
      <c r="X4" s="386"/>
      <c r="Y4" s="101"/>
    </row>
    <row r="5" spans="1:38" s="103" customFormat="1" ht="18" x14ac:dyDescent="0.2">
      <c r="A5" s="387" t="s">
        <v>61</v>
      </c>
      <c r="B5" s="387"/>
      <c r="C5" s="387"/>
      <c r="D5" s="387"/>
      <c r="E5" s="387"/>
      <c r="F5" s="387"/>
      <c r="G5" s="387"/>
      <c r="H5" s="387"/>
      <c r="I5" s="387"/>
      <c r="J5" s="387"/>
      <c r="K5" s="387"/>
      <c r="L5" s="387"/>
      <c r="M5" s="387"/>
      <c r="N5" s="387"/>
      <c r="O5" s="387"/>
      <c r="Q5" s="104"/>
      <c r="R5" s="104"/>
      <c r="S5" s="104"/>
      <c r="T5" s="104"/>
      <c r="U5" s="104"/>
      <c r="V5" s="104"/>
      <c r="W5" s="104"/>
      <c r="X5" s="104"/>
      <c r="Y5" s="104"/>
      <c r="AA5" s="105" t="s">
        <v>235</v>
      </c>
    </row>
    <row r="6" spans="1:38" s="107" customFormat="1" ht="14.25" x14ac:dyDescent="0.2">
      <c r="A6" s="388" t="s">
        <v>62</v>
      </c>
      <c r="B6" s="388"/>
      <c r="C6" s="388"/>
      <c r="D6" s="388"/>
      <c r="E6" s="388"/>
      <c r="F6" s="388"/>
      <c r="G6" s="388"/>
      <c r="H6" s="388"/>
      <c r="I6" s="388"/>
      <c r="J6" s="388"/>
      <c r="K6" s="388"/>
      <c r="L6" s="388"/>
      <c r="M6" s="388"/>
      <c r="N6" s="388"/>
      <c r="O6" s="388"/>
      <c r="Q6" s="104"/>
      <c r="R6" s="104"/>
      <c r="S6" s="104"/>
      <c r="T6" s="101"/>
      <c r="U6" s="101"/>
      <c r="V6" s="104"/>
      <c r="W6" s="104"/>
      <c r="X6" s="104"/>
      <c r="Y6" s="101"/>
    </row>
    <row r="7" spans="1:38" ht="20.25" customHeight="1" x14ac:dyDescent="0.2">
      <c r="A7" s="106"/>
      <c r="B7" s="106"/>
      <c r="C7" s="106"/>
      <c r="D7" s="106"/>
      <c r="E7" s="106"/>
      <c r="F7" s="106"/>
      <c r="G7" s="106"/>
      <c r="H7" s="106"/>
      <c r="I7" s="106"/>
      <c r="J7" s="106"/>
      <c r="K7" s="106"/>
      <c r="L7" s="106"/>
      <c r="M7" s="106"/>
      <c r="N7" s="106"/>
      <c r="Q7" s="101"/>
      <c r="R7" s="386"/>
      <c r="S7" s="386"/>
      <c r="T7" s="386"/>
      <c r="U7" s="104"/>
      <c r="V7" s="104"/>
      <c r="W7" s="104"/>
      <c r="X7" s="104"/>
      <c r="Y7" s="104"/>
      <c r="Z7" s="104"/>
      <c r="AA7" s="108" t="s">
        <v>63</v>
      </c>
      <c r="AB7" s="389"/>
      <c r="AC7" s="389"/>
      <c r="AD7" s="389"/>
      <c r="AE7" s="389"/>
      <c r="AF7" s="389"/>
      <c r="AG7" s="389"/>
    </row>
    <row r="8" spans="1:38" s="108" customFormat="1" ht="20.25" customHeight="1" x14ac:dyDescent="0.2">
      <c r="A8" s="108" t="s">
        <v>64</v>
      </c>
      <c r="B8" s="92"/>
      <c r="C8" s="92"/>
      <c r="D8" s="92"/>
      <c r="E8" s="92"/>
      <c r="F8" s="92"/>
      <c r="G8" s="93"/>
      <c r="H8" s="92"/>
      <c r="I8" s="92"/>
      <c r="J8" s="93"/>
      <c r="K8" s="92"/>
      <c r="L8" s="92"/>
      <c r="M8" s="92"/>
      <c r="N8" s="92"/>
      <c r="O8" s="109"/>
      <c r="Q8" s="104"/>
      <c r="R8" s="104"/>
      <c r="S8" s="104"/>
      <c r="T8" s="104"/>
      <c r="U8" s="321" t="s">
        <v>65</v>
      </c>
      <c r="V8" s="110"/>
      <c r="W8" s="110"/>
      <c r="X8" s="104"/>
      <c r="Y8" s="395" t="str">
        <f>UPPER(TRIM('Formulaire de Saisie'!AG26))</f>
        <v/>
      </c>
      <c r="Z8" s="395"/>
      <c r="AA8" s="395"/>
      <c r="AB8" s="395"/>
      <c r="AC8" s="395"/>
      <c r="AD8" s="395"/>
      <c r="AE8" s="395"/>
      <c r="AF8" s="395"/>
      <c r="AG8" s="395"/>
    </row>
    <row r="9" spans="1:38" ht="20.25" customHeight="1" x14ac:dyDescent="0.2">
      <c r="A9" s="108"/>
      <c r="O9" s="111"/>
      <c r="Q9" s="101"/>
      <c r="R9" s="101"/>
      <c r="S9" s="101"/>
      <c r="T9" s="101"/>
      <c r="U9" s="322" t="s">
        <v>66</v>
      </c>
      <c r="V9" s="112"/>
      <c r="W9" s="112"/>
      <c r="X9" s="101"/>
      <c r="Y9" s="394"/>
      <c r="Z9" s="394"/>
      <c r="AA9" s="394"/>
      <c r="AB9" s="394"/>
      <c r="AC9" s="394"/>
      <c r="AD9" s="394"/>
      <c r="AE9" s="394"/>
      <c r="AF9" s="394"/>
      <c r="AG9" s="394"/>
    </row>
    <row r="10" spans="1:38" x14ac:dyDescent="0.2">
      <c r="A10" s="108"/>
      <c r="O10" s="111"/>
      <c r="Q10" s="101"/>
      <c r="R10" s="102"/>
      <c r="S10" s="102"/>
      <c r="T10" s="102"/>
      <c r="U10" s="322" t="s">
        <v>233</v>
      </c>
      <c r="V10" s="110"/>
      <c r="W10" s="110"/>
      <c r="X10" s="102"/>
      <c r="Y10" s="394" t="str">
        <f>UPPER(TRIM('Formulaire de Saisie'!AG21))</f>
        <v/>
      </c>
      <c r="Z10" s="394"/>
      <c r="AA10" s="394"/>
      <c r="AB10" s="394"/>
      <c r="AC10" s="394"/>
      <c r="AD10" s="394"/>
      <c r="AE10" s="394"/>
      <c r="AF10" s="394"/>
      <c r="AG10" s="394"/>
    </row>
    <row r="11" spans="1:38" s="117" customFormat="1" ht="12.75" customHeight="1" x14ac:dyDescent="0.2">
      <c r="A11" s="114" t="s">
        <v>67</v>
      </c>
      <c r="B11" s="115"/>
      <c r="C11" s="115"/>
      <c r="D11" s="115"/>
      <c r="E11" s="115"/>
      <c r="F11" s="116"/>
      <c r="G11" s="390" t="s">
        <v>68</v>
      </c>
      <c r="H11" s="390"/>
      <c r="I11" s="390"/>
      <c r="J11" s="390"/>
      <c r="K11" s="390"/>
      <c r="L11" s="390"/>
      <c r="M11" s="390"/>
      <c r="N11" s="390"/>
      <c r="O11" s="111"/>
      <c r="Q11" s="118"/>
      <c r="R11" s="118"/>
      <c r="S11" s="118"/>
      <c r="T11" s="118"/>
      <c r="U11" s="323" t="s">
        <v>222</v>
      </c>
      <c r="V11" s="118"/>
      <c r="W11" s="118"/>
      <c r="X11" s="118"/>
      <c r="Y11" s="393">
        <f>'Formulaire de Saisie'!D21</f>
        <v>0</v>
      </c>
      <c r="Z11" s="393"/>
      <c r="AA11" s="393"/>
      <c r="AB11" s="393"/>
      <c r="AC11" s="393"/>
      <c r="AD11" s="393"/>
      <c r="AE11" s="393"/>
      <c r="AF11" s="393"/>
      <c r="AG11" s="393"/>
    </row>
    <row r="12" spans="1:38" x14ac:dyDescent="0.2">
      <c r="A12" s="119"/>
      <c r="B12" s="101"/>
      <c r="C12" s="101"/>
      <c r="D12" s="101"/>
      <c r="E12" s="101"/>
      <c r="F12" s="120"/>
      <c r="G12" s="390"/>
      <c r="H12" s="390"/>
      <c r="I12" s="390"/>
      <c r="J12" s="390"/>
      <c r="K12" s="390"/>
      <c r="L12" s="390"/>
      <c r="M12" s="390"/>
      <c r="N12" s="390"/>
      <c r="O12" s="111"/>
      <c r="P12" s="117"/>
      <c r="Q12" s="118"/>
      <c r="R12" s="118"/>
      <c r="S12" s="118"/>
      <c r="T12" s="118"/>
      <c r="U12" s="323" t="s">
        <v>223</v>
      </c>
      <c r="V12" s="118"/>
      <c r="W12" s="118"/>
      <c r="X12" s="118"/>
      <c r="Y12" s="393">
        <f>'Formulaire de Saisie'!D23</f>
        <v>0</v>
      </c>
      <c r="Z12" s="393"/>
      <c r="AA12" s="393"/>
      <c r="AB12" s="393"/>
      <c r="AC12" s="393"/>
      <c r="AD12" s="393"/>
      <c r="AE12" s="393"/>
      <c r="AF12" s="393"/>
      <c r="AG12" s="393"/>
      <c r="AH12" s="117"/>
    </row>
    <row r="13" spans="1:38" ht="12.75" customHeight="1" x14ac:dyDescent="0.2">
      <c r="A13" s="121" t="s">
        <v>69</v>
      </c>
      <c r="B13" s="118"/>
      <c r="C13" s="118"/>
      <c r="D13" s="118"/>
      <c r="E13" s="118"/>
      <c r="F13" s="122"/>
      <c r="G13" s="119"/>
      <c r="H13" s="101"/>
      <c r="I13" s="101"/>
      <c r="J13" s="101"/>
      <c r="K13" s="101"/>
      <c r="L13" s="101"/>
      <c r="M13" s="101"/>
      <c r="N13" s="120"/>
      <c r="O13" s="111"/>
      <c r="Q13" s="101"/>
      <c r="R13" s="101"/>
      <c r="S13" s="101"/>
      <c r="T13" s="101"/>
      <c r="U13" s="101"/>
      <c r="V13" s="101"/>
      <c r="W13" s="101"/>
      <c r="X13" s="101"/>
      <c r="Y13" s="101"/>
    </row>
    <row r="14" spans="1:38" x14ac:dyDescent="0.2">
      <c r="A14" s="119" t="s">
        <v>70</v>
      </c>
      <c r="B14" s="101"/>
      <c r="C14" s="101"/>
      <c r="D14" s="111" t="s">
        <v>71</v>
      </c>
      <c r="E14" s="101"/>
      <c r="F14" s="120"/>
      <c r="G14" s="123" t="s">
        <v>72</v>
      </c>
      <c r="H14" s="104"/>
      <c r="I14" s="109"/>
      <c r="J14" s="109"/>
      <c r="K14" s="101"/>
      <c r="L14" s="101"/>
      <c r="M14" s="101"/>
      <c r="N14" s="120"/>
      <c r="O14" s="111"/>
      <c r="Q14" s="391" t="str">
        <f>"ÉTAT INDIVIDUEL DE FRAIS DE DÉPLACEMENT "&amp;'Formulaire de Saisie'!L1</f>
        <v>ÉTAT INDIVIDUEL DE FRAIS DE DÉPLACEMENT v1</v>
      </c>
      <c r="R14" s="391"/>
      <c r="S14" s="391"/>
      <c r="T14" s="391"/>
      <c r="U14" s="391"/>
      <c r="V14" s="391"/>
      <c r="W14" s="391"/>
      <c r="X14" s="391"/>
      <c r="Y14" s="391"/>
      <c r="Z14" s="391"/>
      <c r="AA14" s="391"/>
      <c r="AB14" s="391"/>
      <c r="AC14" s="391"/>
      <c r="AD14" s="391"/>
      <c r="AE14" s="391"/>
      <c r="AF14" s="391"/>
      <c r="AG14" s="391"/>
    </row>
    <row r="15" spans="1:38" x14ac:dyDescent="0.2">
      <c r="A15" s="119"/>
      <c r="B15" s="101"/>
      <c r="C15" s="101"/>
      <c r="D15" s="111" t="s">
        <v>73</v>
      </c>
      <c r="E15" s="101"/>
      <c r="F15" s="120"/>
      <c r="G15" s="124"/>
      <c r="H15" s="101"/>
      <c r="I15" s="111"/>
      <c r="J15" s="111"/>
      <c r="K15" s="125"/>
      <c r="L15" s="125"/>
      <c r="M15" s="125"/>
      <c r="N15" s="126"/>
      <c r="O15" s="111"/>
      <c r="Q15" s="391"/>
      <c r="R15" s="391"/>
      <c r="S15" s="391"/>
      <c r="T15" s="391"/>
      <c r="U15" s="391"/>
      <c r="V15" s="391"/>
      <c r="W15" s="391"/>
      <c r="X15" s="391"/>
      <c r="Y15" s="391"/>
      <c r="Z15" s="391"/>
      <c r="AA15" s="391"/>
      <c r="AB15" s="391"/>
      <c r="AC15" s="391"/>
      <c r="AD15" s="391"/>
      <c r="AE15" s="391"/>
      <c r="AF15" s="391"/>
      <c r="AG15" s="391"/>
    </row>
    <row r="16" spans="1:38" ht="14.25" x14ac:dyDescent="0.2">
      <c r="A16" s="124" t="s">
        <v>74</v>
      </c>
      <c r="B16" s="101"/>
      <c r="C16" s="101"/>
      <c r="D16" s="111"/>
      <c r="E16" s="101"/>
      <c r="F16" s="120"/>
      <c r="G16" s="127" t="s">
        <v>75</v>
      </c>
      <c r="H16" s="128"/>
      <c r="I16" s="128"/>
      <c r="J16" s="129" t="s">
        <v>76</v>
      </c>
      <c r="K16" s="125"/>
      <c r="L16" s="125"/>
      <c r="M16" s="125"/>
      <c r="N16" s="126"/>
      <c r="O16" s="111"/>
      <c r="Q16" s="392" t="s">
        <v>77</v>
      </c>
      <c r="R16" s="392"/>
      <c r="S16" s="392"/>
      <c r="T16" s="392"/>
      <c r="U16" s="392"/>
      <c r="V16" s="392"/>
      <c r="W16" s="392"/>
      <c r="X16" s="392"/>
      <c r="Y16" s="392"/>
      <c r="Z16" s="392"/>
      <c r="AA16" s="392"/>
      <c r="AB16" s="392"/>
      <c r="AC16" s="392"/>
      <c r="AD16" s="392"/>
      <c r="AE16" s="392"/>
      <c r="AF16" s="392"/>
      <c r="AG16" s="392"/>
    </row>
    <row r="17" spans="1:33" ht="12.75" customHeight="1" x14ac:dyDescent="0.2">
      <c r="A17" s="124" t="s">
        <v>78</v>
      </c>
      <c r="B17" s="111"/>
      <c r="C17" s="111"/>
      <c r="D17" s="111"/>
      <c r="E17" s="111"/>
      <c r="F17" s="130"/>
      <c r="G17" s="127" t="s">
        <v>79</v>
      </c>
      <c r="H17" s="128"/>
      <c r="I17" s="128"/>
      <c r="J17" s="129" t="s">
        <v>80</v>
      </c>
      <c r="K17" s="101"/>
      <c r="L17" s="101"/>
      <c r="M17" s="101"/>
      <c r="N17" s="120"/>
      <c r="O17" s="111"/>
      <c r="Q17" s="392" t="s">
        <v>81</v>
      </c>
      <c r="R17" s="392"/>
      <c r="S17" s="392"/>
      <c r="T17" s="392"/>
      <c r="U17" s="392"/>
      <c r="V17" s="392"/>
      <c r="W17" s="392"/>
      <c r="X17" s="392"/>
      <c r="Y17" s="392"/>
      <c r="Z17" s="392"/>
      <c r="AA17" s="392"/>
      <c r="AB17" s="392"/>
      <c r="AC17" s="392"/>
      <c r="AD17" s="392"/>
      <c r="AE17" s="392"/>
      <c r="AF17" s="392"/>
      <c r="AG17" s="392"/>
    </row>
    <row r="18" spans="1:33" ht="14.25" customHeight="1" x14ac:dyDescent="0.2">
      <c r="A18" s="396" t="s">
        <v>82</v>
      </c>
      <c r="B18" s="396"/>
      <c r="C18" s="396"/>
      <c r="D18" s="396"/>
      <c r="E18" s="396"/>
      <c r="F18" s="396"/>
      <c r="G18" s="131"/>
      <c r="H18" s="128"/>
      <c r="I18" s="128"/>
      <c r="J18" s="128" t="s">
        <v>83</v>
      </c>
      <c r="K18" s="132"/>
      <c r="L18" s="132"/>
      <c r="M18" s="132"/>
      <c r="N18" s="133"/>
      <c r="O18" s="111"/>
    </row>
    <row r="19" spans="1:33" ht="14.25" x14ac:dyDescent="0.2">
      <c r="A19" s="396"/>
      <c r="B19" s="396"/>
      <c r="C19" s="396"/>
      <c r="D19" s="396"/>
      <c r="E19" s="396"/>
      <c r="F19" s="396"/>
      <c r="G19" s="127" t="s">
        <v>84</v>
      </c>
      <c r="H19" s="128"/>
      <c r="I19" s="128"/>
      <c r="J19" s="129" t="s">
        <v>85</v>
      </c>
      <c r="K19" s="132"/>
      <c r="L19" s="132"/>
      <c r="M19" s="132"/>
      <c r="N19" s="133"/>
      <c r="O19" s="111"/>
      <c r="S19" s="134"/>
      <c r="T19" s="134"/>
      <c r="U19" s="134"/>
      <c r="V19" s="134"/>
      <c r="W19" s="134"/>
      <c r="X19" s="134"/>
      <c r="Y19" s="134"/>
      <c r="Z19" s="134"/>
      <c r="AA19" s="134"/>
      <c r="AB19" s="134"/>
      <c r="AC19" s="134"/>
      <c r="AD19" s="134"/>
      <c r="AE19" s="134"/>
      <c r="AF19" s="135"/>
    </row>
    <row r="20" spans="1:33" ht="14.25" customHeight="1" x14ac:dyDescent="0.2">
      <c r="A20" s="396"/>
      <c r="B20" s="396"/>
      <c r="C20" s="396"/>
      <c r="D20" s="396"/>
      <c r="E20" s="396"/>
      <c r="F20" s="396"/>
      <c r="G20" s="127" t="s">
        <v>86</v>
      </c>
      <c r="H20" s="128"/>
      <c r="I20" s="128"/>
      <c r="J20" s="129" t="s">
        <v>219</v>
      </c>
      <c r="K20" s="132"/>
      <c r="L20" s="132"/>
      <c r="M20" s="132"/>
      <c r="N20" s="133"/>
      <c r="O20" s="111"/>
      <c r="R20" s="397" t="s">
        <v>87</v>
      </c>
      <c r="S20" s="397"/>
      <c r="T20" s="397"/>
      <c r="U20" s="397"/>
      <c r="V20" s="397"/>
      <c r="W20" s="397"/>
      <c r="X20" s="397"/>
      <c r="Y20" s="397"/>
      <c r="Z20" s="397"/>
      <c r="AA20" s="397"/>
      <c r="AB20" s="397"/>
      <c r="AC20" s="397"/>
      <c r="AD20" s="397"/>
      <c r="AE20" s="397"/>
      <c r="AF20" s="397"/>
      <c r="AG20" s="397"/>
    </row>
    <row r="21" spans="1:33" ht="14.25" customHeight="1" x14ac:dyDescent="0.2">
      <c r="A21" s="136"/>
      <c r="B21" s="137"/>
      <c r="C21" s="137"/>
      <c r="D21" s="137"/>
      <c r="E21" s="137"/>
      <c r="F21" s="138"/>
      <c r="G21" s="127" t="s">
        <v>88</v>
      </c>
      <c r="H21" s="128"/>
      <c r="I21" s="128"/>
      <c r="J21" s="129" t="s">
        <v>89</v>
      </c>
      <c r="K21" s="125"/>
      <c r="L21" s="125"/>
      <c r="M21" s="125"/>
      <c r="N21" s="126"/>
      <c r="O21" s="111"/>
      <c r="R21" s="397"/>
      <c r="S21" s="397"/>
      <c r="T21" s="397"/>
      <c r="U21" s="397"/>
      <c r="V21" s="397"/>
      <c r="W21" s="397"/>
      <c r="X21" s="397"/>
      <c r="Y21" s="397"/>
      <c r="Z21" s="397"/>
      <c r="AA21" s="397"/>
      <c r="AB21" s="397"/>
      <c r="AC21" s="397"/>
      <c r="AD21" s="397"/>
      <c r="AE21" s="397"/>
      <c r="AF21" s="397"/>
      <c r="AG21" s="397"/>
    </row>
    <row r="22" spans="1:33" ht="14.25" customHeight="1" x14ac:dyDescent="0.2">
      <c r="A22" s="123" t="s">
        <v>90</v>
      </c>
      <c r="B22" s="137"/>
      <c r="C22" s="137"/>
      <c r="D22" s="137"/>
      <c r="E22" s="137"/>
      <c r="F22" s="138"/>
      <c r="G22" s="127" t="s">
        <v>91</v>
      </c>
      <c r="H22" s="128"/>
      <c r="I22" s="128"/>
      <c r="J22" s="129" t="s">
        <v>92</v>
      </c>
      <c r="K22" s="132"/>
      <c r="L22" s="132"/>
      <c r="M22" s="132"/>
      <c r="N22" s="133"/>
      <c r="O22" s="111"/>
      <c r="R22" s="397"/>
      <c r="S22" s="397"/>
      <c r="T22" s="397"/>
      <c r="U22" s="397"/>
      <c r="V22" s="397"/>
      <c r="W22" s="397"/>
      <c r="X22" s="397"/>
      <c r="Y22" s="397"/>
      <c r="Z22" s="397"/>
      <c r="AA22" s="397"/>
      <c r="AB22" s="397"/>
      <c r="AC22" s="397"/>
      <c r="AD22" s="397"/>
      <c r="AE22" s="397"/>
      <c r="AF22" s="397"/>
      <c r="AG22" s="397"/>
    </row>
    <row r="23" spans="1:33" ht="14.25" customHeight="1" x14ac:dyDescent="0.2">
      <c r="A23" s="396" t="s">
        <v>93</v>
      </c>
      <c r="B23" s="396"/>
      <c r="C23" s="396"/>
      <c r="D23" s="396"/>
      <c r="E23" s="396"/>
      <c r="F23" s="396"/>
      <c r="G23" s="139"/>
      <c r="H23" s="140"/>
      <c r="I23" s="140"/>
      <c r="J23" s="140" t="s">
        <v>94</v>
      </c>
      <c r="K23" s="132"/>
      <c r="L23" s="132"/>
      <c r="M23" s="132"/>
      <c r="N23" s="133"/>
      <c r="O23" s="111"/>
      <c r="R23" s="397"/>
      <c r="S23" s="397"/>
      <c r="T23" s="397"/>
      <c r="U23" s="397"/>
      <c r="V23" s="397"/>
      <c r="W23" s="397"/>
      <c r="X23" s="397"/>
      <c r="Y23" s="397"/>
      <c r="Z23" s="397"/>
      <c r="AA23" s="397"/>
      <c r="AB23" s="397"/>
      <c r="AC23" s="397"/>
      <c r="AD23" s="397"/>
      <c r="AE23" s="397"/>
      <c r="AF23" s="397"/>
      <c r="AG23" s="397"/>
    </row>
    <row r="24" spans="1:33" x14ac:dyDescent="0.2">
      <c r="A24" s="396"/>
      <c r="B24" s="396"/>
      <c r="C24" s="396"/>
      <c r="D24" s="396"/>
      <c r="E24" s="396"/>
      <c r="F24" s="396"/>
      <c r="G24" s="127" t="s">
        <v>217</v>
      </c>
      <c r="H24" s="140"/>
      <c r="I24" s="140"/>
      <c r="J24" s="129" t="s">
        <v>218</v>
      </c>
      <c r="K24" s="141"/>
      <c r="L24" s="141"/>
      <c r="M24" s="141"/>
      <c r="N24" s="142"/>
      <c r="O24" s="111"/>
    </row>
    <row r="25" spans="1:33" x14ac:dyDescent="0.2">
      <c r="A25" s="396"/>
      <c r="B25" s="396"/>
      <c r="C25" s="396"/>
      <c r="D25" s="396"/>
      <c r="E25" s="396"/>
      <c r="F25" s="396"/>
      <c r="G25" s="127" t="s">
        <v>95</v>
      </c>
      <c r="H25" s="128"/>
      <c r="I25" s="111"/>
      <c r="J25" s="141"/>
      <c r="K25" s="109"/>
      <c r="L25" s="141"/>
      <c r="M25" s="128"/>
      <c r="N25" s="130"/>
      <c r="O25" s="111"/>
      <c r="Q25" s="93"/>
      <c r="R25" s="93"/>
      <c r="S25" s="93"/>
      <c r="T25" s="93"/>
      <c r="U25" s="93"/>
      <c r="V25" s="93"/>
      <c r="W25" s="93"/>
      <c r="X25" s="93"/>
      <c r="Y25" s="93"/>
      <c r="Z25" s="93"/>
      <c r="AA25" s="93"/>
      <c r="AB25" s="93"/>
      <c r="AC25" s="93"/>
      <c r="AD25" s="93"/>
      <c r="AE25" s="93"/>
      <c r="AF25" s="93"/>
      <c r="AG25" s="93"/>
    </row>
    <row r="26" spans="1:33" x14ac:dyDescent="0.2">
      <c r="A26" s="396"/>
      <c r="B26" s="396"/>
      <c r="C26" s="396"/>
      <c r="D26" s="396"/>
      <c r="E26" s="396"/>
      <c r="F26" s="396"/>
      <c r="G26" s="131"/>
      <c r="H26" s="129" t="s">
        <v>96</v>
      </c>
      <c r="I26" s="111"/>
      <c r="J26" s="141"/>
      <c r="K26" s="111"/>
      <c r="L26" s="109"/>
      <c r="M26" s="125"/>
      <c r="N26" s="120"/>
      <c r="O26" s="111"/>
      <c r="Q26" s="143"/>
      <c r="R26" s="93"/>
      <c r="S26" s="93"/>
      <c r="U26" s="144"/>
      <c r="V26" s="145"/>
      <c r="W26" s="145"/>
      <c r="X26" s="145"/>
      <c r="Y26" s="145"/>
      <c r="Z26" s="145"/>
      <c r="AA26" s="145"/>
      <c r="AB26" s="145"/>
      <c r="AC26" s="145"/>
      <c r="AD26" s="145"/>
      <c r="AE26" s="145"/>
      <c r="AF26" s="145"/>
      <c r="AG26" s="145"/>
    </row>
    <row r="27" spans="1:33" ht="13.5" customHeight="1" x14ac:dyDescent="0.2">
      <c r="A27" s="396"/>
      <c r="B27" s="396"/>
      <c r="C27" s="396"/>
      <c r="D27" s="396"/>
      <c r="E27" s="396"/>
      <c r="F27" s="396"/>
      <c r="G27" s="131"/>
      <c r="H27" s="128" t="s">
        <v>97</v>
      </c>
      <c r="I27" s="141"/>
      <c r="J27" s="141"/>
      <c r="K27" s="146"/>
      <c r="L27" s="111"/>
      <c r="M27" s="125"/>
      <c r="N27" s="120"/>
      <c r="O27" s="111"/>
      <c r="R27" s="93"/>
      <c r="S27" s="93"/>
      <c r="U27" s="144"/>
      <c r="V27" s="145"/>
      <c r="W27" s="145"/>
      <c r="X27" s="145"/>
      <c r="Y27" s="145"/>
      <c r="Z27" s="145"/>
      <c r="AA27" s="145"/>
      <c r="AB27" s="145"/>
      <c r="AC27" s="145"/>
      <c r="AD27" s="145"/>
      <c r="AE27" s="145"/>
      <c r="AF27" s="145"/>
      <c r="AG27" s="145"/>
    </row>
    <row r="28" spans="1:33" ht="14.25" customHeight="1" x14ac:dyDescent="0.2">
      <c r="A28" s="124"/>
      <c r="B28" s="111"/>
      <c r="C28" s="111"/>
      <c r="D28" s="111"/>
      <c r="E28" s="111"/>
      <c r="F28" s="130"/>
      <c r="G28" s="131"/>
      <c r="H28" s="129" t="s">
        <v>98</v>
      </c>
      <c r="I28" s="111"/>
      <c r="J28" s="141"/>
      <c r="K28" s="146"/>
      <c r="L28" s="140"/>
      <c r="M28" s="111"/>
      <c r="N28" s="130"/>
      <c r="O28" s="111"/>
      <c r="Q28" s="107" t="s">
        <v>99</v>
      </c>
      <c r="R28" s="93"/>
      <c r="S28" s="93"/>
      <c r="T28" s="398" t="str">
        <f>UPPER(TRIM('Formulaire de Saisie'!E7))&amp;" "&amp;PROPER(TRIM('Formulaire de Saisie'!E9))</f>
        <v xml:space="preserve"> </v>
      </c>
      <c r="U28" s="398"/>
      <c r="V28" s="398"/>
      <c r="W28" s="398"/>
      <c r="X28" s="398"/>
      <c r="Y28" s="398"/>
      <c r="Z28" s="398"/>
      <c r="AA28" s="398"/>
      <c r="AB28" s="398"/>
      <c r="AC28" s="398"/>
      <c r="AD28" s="398"/>
      <c r="AE28" s="398"/>
      <c r="AF28" s="398"/>
      <c r="AG28" s="398"/>
    </row>
    <row r="29" spans="1:33" ht="13.9" customHeight="1" x14ac:dyDescent="0.2">
      <c r="A29" s="396" t="s">
        <v>100</v>
      </c>
      <c r="B29" s="396"/>
      <c r="C29" s="396"/>
      <c r="D29" s="396"/>
      <c r="E29" s="396"/>
      <c r="F29" s="396"/>
      <c r="G29" s="147"/>
      <c r="H29" s="141"/>
      <c r="I29" s="141"/>
      <c r="J29" s="141"/>
      <c r="K29" s="146"/>
      <c r="L29" s="140"/>
      <c r="M29" s="111"/>
      <c r="N29" s="130"/>
      <c r="O29" s="111"/>
      <c r="Q29" s="107"/>
      <c r="R29" s="93"/>
      <c r="S29" s="93"/>
      <c r="T29" s="144"/>
      <c r="U29" s="145"/>
      <c r="V29" s="145"/>
      <c r="W29" s="145"/>
      <c r="X29" s="145"/>
      <c r="Y29" s="145"/>
      <c r="Z29" s="145"/>
      <c r="AA29" s="145"/>
      <c r="AB29" s="145"/>
      <c r="AC29" s="145"/>
      <c r="AD29" s="145"/>
      <c r="AE29" s="145"/>
      <c r="AF29" s="145"/>
      <c r="AG29" s="145"/>
    </row>
    <row r="30" spans="1:33" ht="14.25" customHeight="1" x14ac:dyDescent="0.2">
      <c r="A30" s="396"/>
      <c r="B30" s="396"/>
      <c r="C30" s="396"/>
      <c r="D30" s="396"/>
      <c r="E30" s="396"/>
      <c r="F30" s="396"/>
      <c r="G30" s="148" t="s">
        <v>101</v>
      </c>
      <c r="H30" s="141"/>
      <c r="I30" s="141"/>
      <c r="J30" s="141"/>
      <c r="K30" s="146"/>
      <c r="L30" s="140"/>
      <c r="M30" s="111"/>
      <c r="N30" s="130"/>
      <c r="O30" s="111"/>
      <c r="Q30" s="107" t="s">
        <v>102</v>
      </c>
      <c r="R30" s="93"/>
      <c r="S30" s="93"/>
      <c r="T30" s="144"/>
      <c r="U30" s="398" t="str">
        <f>MoisAnneeDA1&amp;IF(DateRetour1=DateAller1,"",MoisAnneeDR1)&amp;IF(OR(DateAller2="",DateAller2=DateAller1,DateAller2=DateRetour1),"",MoisAnneeDA2)&amp;IF(OR(DateRetour2=DateAller1,DateRetour2=DateRetour1,DateRetour2=DateAller2),"",MoisAnneeDR2)&amp;IF(OR(DateAller3=DateAller1,DateAller3=DateRetour1,DateAller3=DateAller2,DateAller3=DateRetour2),"",MoisAnneeDA3)&amp;IF(OR(DateRetour3=DateAller1,DateRetour3=DateRetour1,DateRetour3=DateAller2,DateRetour3=DateRetour2,DateRetour3=DateAller3),"",MoisAnneeDR3)&amp;IF(OR(DateAller4=DateAller1,DateAller4=DateRetour1,DateAller4=DateAller2,DateAller4=DateRetour2,DateAller4=DateAller3,DateAller4=DateRetour3),"",MoisAnneeDA4)&amp;IF(OR(DateRetour4=DateAller1,DateRetour4=DateRetour1,DateRetour4=DateAller2,DateRetour4=DateRetour2,DateRetour4=DateAller3,DateRetour4=DateRetour3,DateRetour4=DateAller4),"",MoisAnneeDR4)</f>
        <v/>
      </c>
      <c r="V30" s="398"/>
      <c r="W30" s="398"/>
      <c r="X30" s="398"/>
      <c r="Y30" s="398"/>
      <c r="Z30" s="398"/>
      <c r="AA30" s="398"/>
      <c r="AB30" s="398"/>
      <c r="AC30" s="398"/>
      <c r="AD30" s="398"/>
      <c r="AE30" s="398"/>
      <c r="AF30" s="398"/>
      <c r="AG30" s="398"/>
    </row>
    <row r="31" spans="1:33" ht="14.25" x14ac:dyDescent="0.2">
      <c r="A31" s="396"/>
      <c r="B31" s="396"/>
      <c r="C31" s="396"/>
      <c r="D31" s="396"/>
      <c r="E31" s="396"/>
      <c r="F31" s="396"/>
      <c r="G31" s="149" t="s">
        <v>103</v>
      </c>
      <c r="H31" s="141"/>
      <c r="I31" s="141"/>
      <c r="J31" s="141"/>
      <c r="K31" s="146"/>
      <c r="L31" s="140"/>
      <c r="M31" s="111"/>
      <c r="N31" s="130"/>
      <c r="O31" s="111"/>
      <c r="Q31" s="107"/>
      <c r="R31" s="93"/>
      <c r="S31" s="93"/>
      <c r="T31" s="144"/>
      <c r="U31" s="145"/>
      <c r="V31" s="145"/>
      <c r="W31" s="145"/>
      <c r="X31" s="145"/>
      <c r="Y31" s="145"/>
      <c r="Z31" s="145"/>
      <c r="AA31" s="145"/>
      <c r="AB31" s="145"/>
      <c r="AC31" s="145"/>
      <c r="AD31" s="145"/>
      <c r="AE31" s="145"/>
      <c r="AF31" s="145"/>
      <c r="AG31" s="145"/>
    </row>
    <row r="32" spans="1:33" ht="13.9" customHeight="1" x14ac:dyDescent="0.2">
      <c r="A32" s="396"/>
      <c r="B32" s="396"/>
      <c r="C32" s="396"/>
      <c r="D32" s="396"/>
      <c r="E32" s="396"/>
      <c r="F32" s="396"/>
      <c r="G32" s="396" t="s">
        <v>104</v>
      </c>
      <c r="H32" s="396"/>
      <c r="I32" s="396"/>
      <c r="J32" s="396"/>
      <c r="K32" s="396"/>
      <c r="L32" s="396"/>
      <c r="M32" s="396"/>
      <c r="N32" s="396"/>
      <c r="O32" s="111"/>
      <c r="Q32" s="107" t="s">
        <v>105</v>
      </c>
      <c r="R32" s="93"/>
      <c r="S32" s="93"/>
      <c r="T32" s="144"/>
      <c r="U32" s="145"/>
      <c r="V32" s="398" t="str">
        <f>UPPER(TRIM('Formulaire de Saisie'!E26))</f>
        <v/>
      </c>
      <c r="W32" s="398"/>
      <c r="X32" s="398"/>
      <c r="Y32" s="398"/>
      <c r="Z32" s="398"/>
      <c r="AA32" s="398"/>
      <c r="AB32" s="398"/>
      <c r="AC32" s="398"/>
      <c r="AD32" s="398"/>
      <c r="AE32" s="398"/>
      <c r="AF32" s="398"/>
      <c r="AG32" s="398"/>
    </row>
    <row r="33" spans="1:33" ht="14.25" x14ac:dyDescent="0.2">
      <c r="A33" s="396"/>
      <c r="B33" s="396"/>
      <c r="C33" s="396"/>
      <c r="D33" s="396"/>
      <c r="E33" s="396"/>
      <c r="F33" s="396"/>
      <c r="G33" s="396"/>
      <c r="H33" s="396"/>
      <c r="I33" s="396"/>
      <c r="J33" s="396"/>
      <c r="K33" s="396"/>
      <c r="L33" s="396"/>
      <c r="M33" s="396"/>
      <c r="N33" s="396"/>
      <c r="O33" s="111"/>
      <c r="Q33" s="107"/>
      <c r="R33" s="93"/>
      <c r="S33" s="93"/>
      <c r="T33" s="144"/>
      <c r="U33" s="145"/>
      <c r="V33" s="145"/>
      <c r="W33" s="145"/>
      <c r="X33" s="145"/>
      <c r="Y33" s="145"/>
      <c r="Z33" s="145"/>
      <c r="AA33" s="145"/>
      <c r="AB33" s="145"/>
      <c r="AC33" s="145"/>
      <c r="AD33" s="145"/>
      <c r="AE33" s="145"/>
      <c r="AF33" s="145"/>
      <c r="AG33" s="145"/>
    </row>
    <row r="34" spans="1:33" ht="14.25" customHeight="1" x14ac:dyDescent="0.2">
      <c r="A34" s="396"/>
      <c r="B34" s="396"/>
      <c r="C34" s="396"/>
      <c r="D34" s="396"/>
      <c r="E34" s="396"/>
      <c r="F34" s="396"/>
      <c r="G34" s="396" t="s">
        <v>106</v>
      </c>
      <c r="H34" s="396"/>
      <c r="I34" s="396"/>
      <c r="J34" s="396"/>
      <c r="K34" s="396"/>
      <c r="L34" s="396"/>
      <c r="M34" s="396"/>
      <c r="N34" s="396"/>
      <c r="O34" s="111"/>
      <c r="Q34" s="107" t="s">
        <v>107</v>
      </c>
      <c r="R34" s="93"/>
      <c r="S34" s="93"/>
      <c r="T34" s="144"/>
      <c r="U34" s="145"/>
      <c r="V34" s="398" t="str">
        <f>UPPER(TRIM('Formulaire de Saisie'!E28))</f>
        <v/>
      </c>
      <c r="W34" s="398"/>
      <c r="X34" s="398"/>
      <c r="Y34" s="398"/>
      <c r="Z34" s="398"/>
      <c r="AA34" s="398"/>
      <c r="AB34" s="398"/>
      <c r="AC34" s="398"/>
      <c r="AD34" s="398"/>
      <c r="AE34" s="398"/>
      <c r="AF34" s="398"/>
      <c r="AG34" s="398"/>
    </row>
    <row r="35" spans="1:33" ht="14.25" customHeight="1" x14ac:dyDescent="0.2">
      <c r="A35" s="396"/>
      <c r="B35" s="396"/>
      <c r="C35" s="396"/>
      <c r="D35" s="396"/>
      <c r="E35" s="396"/>
      <c r="F35" s="396"/>
      <c r="G35" s="396"/>
      <c r="H35" s="396"/>
      <c r="I35" s="396"/>
      <c r="J35" s="396"/>
      <c r="K35" s="396"/>
      <c r="L35" s="396"/>
      <c r="M35" s="396"/>
      <c r="N35" s="396"/>
      <c r="O35" s="111"/>
      <c r="Q35" s="107"/>
      <c r="R35" s="93"/>
      <c r="S35" s="93"/>
      <c r="T35" s="145"/>
      <c r="U35" s="145"/>
      <c r="V35" s="145"/>
      <c r="W35" s="145"/>
      <c r="X35" s="145"/>
      <c r="Y35" s="145"/>
      <c r="Z35" s="145"/>
      <c r="AA35" s="145"/>
      <c r="AB35" s="145"/>
      <c r="AC35" s="145"/>
      <c r="AD35" s="145"/>
      <c r="AE35" s="145"/>
      <c r="AF35" s="145"/>
      <c r="AG35" s="145"/>
    </row>
    <row r="36" spans="1:33" ht="14.25" x14ac:dyDescent="0.2">
      <c r="A36" s="123" t="s">
        <v>108</v>
      </c>
      <c r="B36" s="111"/>
      <c r="C36" s="111"/>
      <c r="D36" s="111"/>
      <c r="E36" s="111"/>
      <c r="F36" s="130"/>
      <c r="G36" s="124"/>
      <c r="H36" s="101"/>
      <c r="I36" s="111"/>
      <c r="J36" s="111"/>
      <c r="K36" s="111"/>
      <c r="L36" s="140"/>
      <c r="M36" s="101"/>
      <c r="N36" s="130"/>
      <c r="O36" s="111"/>
      <c r="Q36" s="107" t="s">
        <v>109</v>
      </c>
      <c r="R36" s="93"/>
      <c r="S36" s="93"/>
      <c r="T36" s="145"/>
      <c r="U36" s="398" t="str">
        <f>IF(ISBLANK('Formulaire de Saisie'!D19),"",TRIM(LOWER('Formulaire de Saisie'!D13)&amp;IF(ISBLANK('Formulaire de Saisie'!D15),"",", ")&amp;TRIM(LOWER('Formulaire de Saisie'!D15))&amp;" - "&amp;TRIM(TEXT('Formulaire de Saisie'!D17,"00000"))&amp;" "&amp;TRIM(UPPER('Formulaire de Saisie'!D19))))</f>
        <v/>
      </c>
      <c r="V36" s="398"/>
      <c r="W36" s="398"/>
      <c r="X36" s="398"/>
      <c r="Y36" s="398"/>
      <c r="Z36" s="398"/>
      <c r="AA36" s="398"/>
      <c r="AB36" s="398"/>
      <c r="AC36" s="398"/>
      <c r="AD36" s="398"/>
      <c r="AE36" s="398"/>
      <c r="AF36" s="398"/>
      <c r="AG36" s="398"/>
    </row>
    <row r="37" spans="1:33" ht="12.75" customHeight="1" x14ac:dyDescent="0.2">
      <c r="A37" s="399" t="s">
        <v>110</v>
      </c>
      <c r="B37" s="399"/>
      <c r="C37" s="399"/>
      <c r="D37" s="399"/>
      <c r="E37" s="399"/>
      <c r="F37" s="399"/>
      <c r="G37" s="150" t="s">
        <v>111</v>
      </c>
      <c r="H37" s="141"/>
      <c r="I37" s="141"/>
      <c r="J37" s="111"/>
      <c r="K37" s="111"/>
      <c r="L37" s="111"/>
      <c r="M37" s="111"/>
      <c r="N37" s="130"/>
      <c r="O37" s="111"/>
      <c r="Q37" s="107"/>
      <c r="R37" s="93"/>
      <c r="S37" s="93"/>
      <c r="T37" s="145"/>
      <c r="U37" s="151"/>
      <c r="V37" s="151"/>
      <c r="W37" s="151"/>
      <c r="X37" s="151"/>
      <c r="Y37" s="93"/>
      <c r="Z37" s="93"/>
      <c r="AA37" s="93"/>
      <c r="AB37" s="93"/>
      <c r="AC37" s="93"/>
      <c r="AD37" s="93"/>
      <c r="AE37" s="93"/>
      <c r="AF37" s="93"/>
      <c r="AG37" s="93"/>
    </row>
    <row r="38" spans="1:33" ht="12.75" customHeight="1" x14ac:dyDescent="0.2">
      <c r="A38" s="399"/>
      <c r="B38" s="399"/>
      <c r="C38" s="399"/>
      <c r="D38" s="399"/>
      <c r="E38" s="399"/>
      <c r="F38" s="399"/>
      <c r="G38" s="400" t="s">
        <v>112</v>
      </c>
      <c r="H38" s="400"/>
      <c r="I38" s="400"/>
      <c r="J38" s="400"/>
      <c r="K38" s="400"/>
      <c r="L38" s="400"/>
      <c r="M38" s="400"/>
      <c r="N38" s="400"/>
      <c r="O38" s="111"/>
      <c r="Q38" s="107"/>
      <c r="R38" s="93"/>
      <c r="S38" s="93"/>
      <c r="T38" s="145"/>
      <c r="U38" s="151"/>
      <c r="V38" s="151"/>
      <c r="W38" s="151"/>
      <c r="X38" s="151"/>
      <c r="Y38" s="93"/>
      <c r="Z38" s="93"/>
      <c r="AA38" s="93"/>
      <c r="AB38" s="93"/>
      <c r="AC38" s="93"/>
      <c r="AD38" s="93"/>
      <c r="AE38" s="93"/>
      <c r="AF38" s="93"/>
      <c r="AG38" s="93"/>
    </row>
    <row r="39" spans="1:33" ht="14.25" x14ac:dyDescent="0.2">
      <c r="A39" s="399"/>
      <c r="B39" s="399"/>
      <c r="C39" s="399"/>
      <c r="D39" s="399"/>
      <c r="E39" s="399"/>
      <c r="F39" s="399"/>
      <c r="G39" s="400"/>
      <c r="H39" s="400"/>
      <c r="I39" s="400"/>
      <c r="J39" s="400"/>
      <c r="K39" s="400"/>
      <c r="L39" s="400"/>
      <c r="M39" s="400"/>
      <c r="N39" s="400"/>
      <c r="O39" s="111"/>
      <c r="Q39" s="107"/>
      <c r="R39" s="93"/>
      <c r="S39" s="93"/>
      <c r="T39" s="145"/>
      <c r="U39" s="151"/>
      <c r="V39" s="151"/>
      <c r="W39" s="151"/>
      <c r="X39" s="151"/>
      <c r="Y39" s="93"/>
      <c r="Z39" s="93"/>
      <c r="AA39" s="93"/>
      <c r="AB39" s="93"/>
      <c r="AC39" s="93"/>
      <c r="AD39" s="93"/>
      <c r="AE39" s="93"/>
      <c r="AF39" s="93"/>
      <c r="AG39" s="93"/>
    </row>
    <row r="40" spans="1:33" ht="12.75" customHeight="1" x14ac:dyDescent="0.2">
      <c r="A40" s="399"/>
      <c r="B40" s="399"/>
      <c r="C40" s="399"/>
      <c r="D40" s="399"/>
      <c r="E40" s="399"/>
      <c r="F40" s="399"/>
      <c r="G40" s="400"/>
      <c r="H40" s="400"/>
      <c r="I40" s="400"/>
      <c r="J40" s="400"/>
      <c r="K40" s="400"/>
      <c r="L40" s="400"/>
      <c r="M40" s="400"/>
      <c r="N40" s="400"/>
      <c r="O40" s="111"/>
      <c r="Q40" s="107"/>
      <c r="R40" s="93"/>
      <c r="S40" s="93"/>
      <c r="T40" s="145"/>
      <c r="U40" s="151"/>
      <c r="V40" s="151"/>
      <c r="W40" s="151"/>
      <c r="X40" s="151"/>
      <c r="Y40" s="93"/>
      <c r="Z40" s="93"/>
      <c r="AA40" s="93"/>
      <c r="AB40" s="93"/>
      <c r="AC40" s="93"/>
      <c r="AD40" s="93"/>
      <c r="AE40" s="93"/>
      <c r="AF40" s="93"/>
      <c r="AG40" s="93"/>
    </row>
    <row r="41" spans="1:33" ht="12.75" customHeight="1" x14ac:dyDescent="0.2">
      <c r="A41" s="399"/>
      <c r="B41" s="399"/>
      <c r="C41" s="399"/>
      <c r="D41" s="399"/>
      <c r="E41" s="399"/>
      <c r="F41" s="399"/>
      <c r="G41" s="400"/>
      <c r="H41" s="400"/>
      <c r="I41" s="400"/>
      <c r="J41" s="400"/>
      <c r="K41" s="400"/>
      <c r="L41" s="400"/>
      <c r="M41" s="400"/>
      <c r="N41" s="400"/>
      <c r="O41" s="111"/>
      <c r="Q41" s="93"/>
      <c r="R41" s="93"/>
      <c r="S41" s="93"/>
      <c r="T41" s="93"/>
      <c r="U41" s="93"/>
      <c r="V41" s="93"/>
      <c r="W41" s="93"/>
      <c r="X41" s="93"/>
    </row>
    <row r="42" spans="1:33" ht="12.75" customHeight="1" x14ac:dyDescent="0.2">
      <c r="A42" s="152"/>
      <c r="B42" s="132"/>
      <c r="C42" s="132"/>
      <c r="D42" s="132"/>
      <c r="E42" s="132"/>
      <c r="F42" s="133"/>
      <c r="G42" s="400"/>
      <c r="H42" s="400"/>
      <c r="I42" s="400"/>
      <c r="J42" s="400"/>
      <c r="K42" s="400"/>
      <c r="L42" s="400"/>
      <c r="M42" s="400"/>
      <c r="N42" s="400"/>
      <c r="O42" s="111"/>
      <c r="Q42" s="401" t="s">
        <v>113</v>
      </c>
      <c r="R42" s="401"/>
      <c r="S42" s="401"/>
      <c r="T42" s="401"/>
      <c r="U42" s="401" t="s">
        <v>114</v>
      </c>
      <c r="V42" s="401"/>
      <c r="W42" s="401" t="s">
        <v>115</v>
      </c>
      <c r="X42" s="401"/>
      <c r="Y42" s="402" t="s">
        <v>116</v>
      </c>
      <c r="Z42" s="402"/>
      <c r="AA42" s="402"/>
      <c r="AB42" s="402"/>
      <c r="AC42" s="402"/>
      <c r="AD42" s="402"/>
    </row>
    <row r="43" spans="1:33" ht="12.75" customHeight="1" x14ac:dyDescent="0.2">
      <c r="A43" s="123" t="s">
        <v>117</v>
      </c>
      <c r="B43" s="132"/>
      <c r="C43" s="132"/>
      <c r="D43" s="132"/>
      <c r="E43" s="132"/>
      <c r="F43" s="133"/>
      <c r="G43" s="152"/>
      <c r="H43" s="132"/>
      <c r="I43" s="132"/>
      <c r="J43" s="132"/>
      <c r="K43" s="132"/>
      <c r="L43" s="132"/>
      <c r="M43" s="132"/>
      <c r="N43" s="133"/>
      <c r="O43" s="111"/>
      <c r="Q43" s="401"/>
      <c r="R43" s="401"/>
      <c r="S43" s="401"/>
      <c r="T43" s="401"/>
      <c r="U43" s="401"/>
      <c r="V43" s="401"/>
      <c r="W43" s="401"/>
      <c r="X43" s="401"/>
      <c r="Y43" s="402"/>
      <c r="Z43" s="402"/>
      <c r="AA43" s="402"/>
      <c r="AB43" s="402"/>
      <c r="AC43" s="402"/>
      <c r="AD43" s="402"/>
    </row>
    <row r="44" spans="1:33" ht="12.75" customHeight="1" x14ac:dyDescent="0.2">
      <c r="A44" s="399" t="s">
        <v>118</v>
      </c>
      <c r="B44" s="399"/>
      <c r="C44" s="399"/>
      <c r="D44" s="399"/>
      <c r="E44" s="399"/>
      <c r="F44" s="399"/>
      <c r="G44" s="403" t="s">
        <v>119</v>
      </c>
      <c r="H44" s="403"/>
      <c r="I44" s="403"/>
      <c r="J44" s="403"/>
      <c r="K44" s="403"/>
      <c r="L44" s="403"/>
      <c r="M44" s="403"/>
      <c r="N44" s="403"/>
      <c r="O44" s="113"/>
      <c r="Q44" s="401"/>
      <c r="R44" s="401"/>
      <c r="S44" s="401"/>
      <c r="T44" s="401"/>
      <c r="U44" s="401"/>
      <c r="V44" s="401"/>
      <c r="W44" s="401"/>
      <c r="X44" s="401"/>
    </row>
    <row r="45" spans="1:33" ht="12.75" customHeight="1" x14ac:dyDescent="0.2">
      <c r="A45" s="399"/>
      <c r="B45" s="399"/>
      <c r="C45" s="399"/>
      <c r="D45" s="399"/>
      <c r="E45" s="399"/>
      <c r="F45" s="399"/>
      <c r="G45" s="403"/>
      <c r="H45" s="403"/>
      <c r="I45" s="403"/>
      <c r="J45" s="403"/>
      <c r="K45" s="403"/>
      <c r="L45" s="403"/>
      <c r="M45" s="403"/>
      <c r="N45" s="403"/>
      <c r="O45" s="111"/>
      <c r="Q45" s="404" t="s">
        <v>120</v>
      </c>
      <c r="R45" s="404"/>
      <c r="S45" s="404"/>
      <c r="T45" s="404"/>
      <c r="U45" s="405">
        <f>IF('Formulaire de Saisie'!AC9="Automobile",'Formulaire de Saisie'!AC11&amp;" CV",0)</f>
        <v>0</v>
      </c>
      <c r="V45" s="405"/>
      <c r="W45" s="406">
        <f>IF('Formulaire de Saisie'!AC9="2 roues",'Formulaire de Saisie'!AC11&amp;" cm³",0)</f>
        <v>0</v>
      </c>
      <c r="X45" s="406"/>
    </row>
    <row r="46" spans="1:33" x14ac:dyDescent="0.2">
      <c r="A46" s="399"/>
      <c r="B46" s="399"/>
      <c r="C46" s="399"/>
      <c r="D46" s="399"/>
      <c r="E46" s="399"/>
      <c r="F46" s="399"/>
      <c r="G46" s="403"/>
      <c r="H46" s="403"/>
      <c r="I46" s="403"/>
      <c r="J46" s="403"/>
      <c r="K46" s="403"/>
      <c r="L46" s="403"/>
      <c r="M46" s="403"/>
      <c r="N46" s="403"/>
      <c r="O46" s="113"/>
      <c r="Q46" s="404"/>
      <c r="R46" s="404"/>
      <c r="S46" s="404"/>
      <c r="T46" s="404"/>
      <c r="U46" s="405"/>
      <c r="V46" s="405"/>
      <c r="W46" s="406"/>
      <c r="X46" s="406"/>
    </row>
    <row r="47" spans="1:33" ht="12.75" customHeight="1" x14ac:dyDescent="0.2">
      <c r="A47" s="399"/>
      <c r="B47" s="399"/>
      <c r="C47" s="399"/>
      <c r="D47" s="399"/>
      <c r="E47" s="399"/>
      <c r="F47" s="399"/>
      <c r="G47" s="403"/>
      <c r="H47" s="403"/>
      <c r="I47" s="403"/>
      <c r="J47" s="403"/>
      <c r="K47" s="403"/>
      <c r="L47" s="403"/>
      <c r="M47" s="403"/>
      <c r="N47" s="403"/>
      <c r="O47" s="111"/>
      <c r="Q47" s="404" t="s">
        <v>121</v>
      </c>
      <c r="R47" s="404"/>
      <c r="S47" s="404"/>
      <c r="T47" s="404"/>
      <c r="U47" s="407" t="str">
        <f>IF('Formulaire de Saisie'!AB15="","",'Formulaire de Saisie'!AB15)</f>
        <v/>
      </c>
      <c r="V47" s="407"/>
      <c r="W47" s="408"/>
      <c r="X47" s="408"/>
    </row>
    <row r="48" spans="1:33" ht="12.75" customHeight="1" x14ac:dyDescent="0.2">
      <c r="A48" s="119" t="s">
        <v>122</v>
      </c>
      <c r="B48" s="111"/>
      <c r="C48" s="111"/>
      <c r="D48" s="111"/>
      <c r="E48" s="111"/>
      <c r="F48" s="130"/>
      <c r="G48" s="152"/>
      <c r="H48" s="132"/>
      <c r="I48" s="132"/>
      <c r="J48" s="132"/>
      <c r="K48" s="132"/>
      <c r="L48" s="132"/>
      <c r="M48" s="132"/>
      <c r="N48" s="133"/>
      <c r="O48" s="111"/>
      <c r="Q48" s="404"/>
      <c r="R48" s="404"/>
      <c r="S48" s="404"/>
      <c r="T48" s="404"/>
      <c r="U48" s="407"/>
      <c r="V48" s="407"/>
      <c r="W48" s="408"/>
      <c r="X48" s="408"/>
    </row>
    <row r="49" spans="1:34" ht="12.75" customHeight="1" x14ac:dyDescent="0.2">
      <c r="A49" s="399" t="s">
        <v>123</v>
      </c>
      <c r="B49" s="399"/>
      <c r="C49" s="399"/>
      <c r="D49" s="399"/>
      <c r="E49" s="399"/>
      <c r="F49" s="399"/>
      <c r="G49" s="152"/>
      <c r="H49" s="132"/>
      <c r="I49" s="132"/>
      <c r="J49" s="132"/>
      <c r="K49" s="132"/>
      <c r="L49" s="132"/>
      <c r="M49" s="132"/>
      <c r="N49" s="133"/>
      <c r="O49" s="111"/>
      <c r="Q49" s="404"/>
      <c r="R49" s="404"/>
      <c r="S49" s="404"/>
      <c r="T49" s="404"/>
      <c r="U49" s="407"/>
      <c r="V49" s="407"/>
      <c r="W49" s="408"/>
      <c r="X49" s="408"/>
    </row>
    <row r="50" spans="1:34" s="94" customFormat="1" x14ac:dyDescent="0.2">
      <c r="A50" s="399"/>
      <c r="B50" s="399"/>
      <c r="C50" s="399"/>
      <c r="D50" s="399"/>
      <c r="E50" s="399"/>
      <c r="F50" s="399"/>
      <c r="G50" s="153"/>
      <c r="H50" s="154"/>
      <c r="I50" s="154"/>
      <c r="J50" s="154"/>
      <c r="K50" s="154"/>
      <c r="L50" s="154"/>
      <c r="M50" s="154"/>
      <c r="N50" s="155"/>
      <c r="O50" s="111"/>
      <c r="P50" s="111"/>
      <c r="Q50" s="404"/>
      <c r="R50" s="404"/>
      <c r="S50" s="404"/>
      <c r="T50" s="404"/>
      <c r="U50" s="156"/>
      <c r="V50" s="157"/>
      <c r="W50" s="156"/>
      <c r="X50" s="157"/>
      <c r="AH50" s="92"/>
    </row>
    <row r="51" spans="1:34" s="94" customFormat="1" ht="12.75" customHeight="1" x14ac:dyDescent="0.2">
      <c r="A51" s="147" t="s">
        <v>124</v>
      </c>
      <c r="B51" s="101"/>
      <c r="C51" s="101"/>
      <c r="D51" s="101"/>
      <c r="E51" s="101"/>
      <c r="F51" s="120"/>
      <c r="G51" s="158" t="s">
        <v>111</v>
      </c>
      <c r="H51" s="159"/>
      <c r="I51" s="159"/>
      <c r="J51" s="159"/>
      <c r="K51" s="159"/>
      <c r="L51" s="159"/>
      <c r="M51" s="159"/>
      <c r="N51" s="160"/>
      <c r="O51" s="111"/>
      <c r="P51" s="111"/>
      <c r="Q51" s="404"/>
      <c r="R51" s="404"/>
      <c r="S51" s="404"/>
      <c r="T51" s="404"/>
      <c r="U51" s="156"/>
      <c r="V51" s="157"/>
      <c r="W51" s="156"/>
      <c r="X51" s="157"/>
      <c r="AH51" s="92"/>
    </row>
    <row r="52" spans="1:34" s="94" customFormat="1" ht="12.75" customHeight="1" x14ac:dyDescent="0.2">
      <c r="A52" s="119" t="s">
        <v>125</v>
      </c>
      <c r="B52" s="101"/>
      <c r="C52" s="101"/>
      <c r="D52" s="101"/>
      <c r="E52" s="101"/>
      <c r="F52" s="120"/>
      <c r="G52" s="409" t="s">
        <v>126</v>
      </c>
      <c r="H52" s="409"/>
      <c r="I52" s="409"/>
      <c r="J52" s="409"/>
      <c r="K52" s="409"/>
      <c r="L52" s="409"/>
      <c r="M52" s="409"/>
      <c r="N52" s="409"/>
      <c r="O52" s="111"/>
      <c r="P52" s="111"/>
      <c r="Q52" s="404"/>
      <c r="R52" s="404"/>
      <c r="S52" s="404"/>
      <c r="T52" s="404"/>
      <c r="U52" s="161"/>
      <c r="V52" s="162" t="s">
        <v>127</v>
      </c>
      <c r="W52" s="161"/>
      <c r="X52" s="162"/>
      <c r="Y52" s="163"/>
      <c r="Z52" s="163"/>
      <c r="AH52" s="92"/>
    </row>
    <row r="53" spans="1:34" s="94" customFormat="1" ht="12.75" customHeight="1" x14ac:dyDescent="0.2">
      <c r="A53" s="119" t="s">
        <v>128</v>
      </c>
      <c r="B53" s="101"/>
      <c r="C53" s="101"/>
      <c r="D53" s="101"/>
      <c r="E53" s="101"/>
      <c r="F53" s="120"/>
      <c r="G53" s="409"/>
      <c r="H53" s="409"/>
      <c r="I53" s="409"/>
      <c r="J53" s="409"/>
      <c r="K53" s="409"/>
      <c r="L53" s="409"/>
      <c r="M53" s="409"/>
      <c r="N53" s="409"/>
      <c r="O53" s="113"/>
      <c r="P53" s="113"/>
      <c r="Q53" s="404"/>
      <c r="R53" s="404"/>
      <c r="S53" s="404"/>
      <c r="T53" s="404"/>
      <c r="U53" s="164"/>
      <c r="V53" s="165"/>
      <c r="W53" s="164"/>
      <c r="X53" s="165"/>
      <c r="Y53" s="163"/>
      <c r="Z53" s="163"/>
      <c r="AH53" s="92"/>
    </row>
    <row r="54" spans="1:34" s="94" customFormat="1" ht="14.65" customHeight="1" x14ac:dyDescent="0.2">
      <c r="A54" s="410" t="s">
        <v>129</v>
      </c>
      <c r="B54" s="410"/>
      <c r="C54" s="410"/>
      <c r="D54" s="410"/>
      <c r="E54" s="410"/>
      <c r="F54" s="410"/>
      <c r="G54" s="409"/>
      <c r="H54" s="409"/>
      <c r="I54" s="409"/>
      <c r="J54" s="409"/>
      <c r="K54" s="409"/>
      <c r="L54" s="409"/>
      <c r="M54" s="409"/>
      <c r="N54" s="409"/>
      <c r="O54" s="113"/>
      <c r="P54" s="113"/>
      <c r="Y54" s="163"/>
      <c r="Z54" s="163"/>
      <c r="AH54" s="92"/>
    </row>
    <row r="55" spans="1:34" s="94" customFormat="1" x14ac:dyDescent="0.2">
      <c r="A55" s="410"/>
      <c r="B55" s="410"/>
      <c r="C55" s="410"/>
      <c r="D55" s="410"/>
      <c r="E55" s="410"/>
      <c r="F55" s="410"/>
      <c r="G55" s="409"/>
      <c r="H55" s="409"/>
      <c r="I55" s="409"/>
      <c r="J55" s="409"/>
      <c r="K55" s="409"/>
      <c r="L55" s="409"/>
      <c r="M55" s="409"/>
      <c r="N55" s="409"/>
      <c r="O55" s="92"/>
      <c r="P55" s="92"/>
      <c r="Y55" s="163"/>
      <c r="Z55" s="163"/>
      <c r="AH55" s="92"/>
    </row>
    <row r="56" spans="1:34" s="93" customFormat="1" x14ac:dyDescent="0.2">
      <c r="A56" s="410"/>
      <c r="B56" s="410"/>
      <c r="C56" s="410"/>
      <c r="D56" s="410"/>
      <c r="E56" s="410"/>
      <c r="F56" s="410"/>
      <c r="G56" s="409"/>
      <c r="H56" s="409"/>
      <c r="I56" s="409"/>
      <c r="J56" s="409"/>
      <c r="K56" s="409"/>
      <c r="L56" s="409"/>
      <c r="M56" s="409"/>
      <c r="N56" s="409"/>
      <c r="O56" s="92"/>
      <c r="P56" s="92"/>
      <c r="Q56" s="94"/>
      <c r="R56" s="163"/>
      <c r="S56" s="163"/>
      <c r="T56" s="163"/>
      <c r="U56" s="163"/>
      <c r="V56" s="163"/>
      <c r="W56" s="163"/>
      <c r="X56" s="163"/>
      <c r="Y56" s="94"/>
      <c r="Z56" s="94"/>
      <c r="AA56" s="94"/>
      <c r="AB56" s="94"/>
      <c r="AC56" s="94"/>
      <c r="AD56" s="94"/>
      <c r="AE56" s="94"/>
      <c r="AF56" s="94"/>
      <c r="AG56" s="94"/>
      <c r="AH56" s="92"/>
    </row>
    <row r="57" spans="1:34" s="93" customFormat="1" ht="18" x14ac:dyDescent="0.2">
      <c r="A57" s="124"/>
      <c r="B57" s="111"/>
      <c r="C57" s="111"/>
      <c r="D57" s="111"/>
      <c r="E57" s="111"/>
      <c r="F57" s="111"/>
      <c r="H57" s="92"/>
      <c r="I57" s="92"/>
      <c r="K57" s="92"/>
      <c r="L57" s="92"/>
      <c r="M57" s="92"/>
      <c r="N57" s="92"/>
      <c r="O57" s="166"/>
      <c r="P57" s="167"/>
      <c r="Q57" s="94" t="s">
        <v>130</v>
      </c>
      <c r="R57" s="94"/>
      <c r="S57" s="94"/>
      <c r="T57" s="94"/>
      <c r="U57" s="94"/>
      <c r="V57" s="94"/>
      <c r="W57" s="94"/>
      <c r="X57" s="94"/>
      <c r="Y57" s="94"/>
      <c r="Z57" s="94"/>
      <c r="AA57" s="94"/>
      <c r="AB57" s="411">
        <f ca="1">AF90</f>
        <v>0</v>
      </c>
      <c r="AC57" s="411"/>
      <c r="AD57" s="411"/>
      <c r="AE57" s="411"/>
      <c r="AF57" s="411"/>
      <c r="AG57" s="411"/>
    </row>
    <row r="58" spans="1:34" s="93" customFormat="1" ht="18" x14ac:dyDescent="0.2">
      <c r="A58" s="412" t="s">
        <v>14</v>
      </c>
      <c r="B58" s="412"/>
      <c r="C58" s="412"/>
      <c r="D58" s="412"/>
      <c r="E58" s="412"/>
      <c r="F58" s="412"/>
      <c r="G58" s="412"/>
      <c r="H58" s="412"/>
      <c r="I58" s="412"/>
      <c r="J58" s="412"/>
      <c r="K58" s="412"/>
      <c r="L58" s="412"/>
      <c r="M58" s="412"/>
      <c r="N58" s="412"/>
      <c r="O58" s="92"/>
      <c r="P58" s="92"/>
      <c r="Q58" s="94"/>
      <c r="R58" s="94"/>
      <c r="S58" s="94"/>
      <c r="T58" s="94"/>
      <c r="U58" s="94"/>
      <c r="V58" s="94"/>
      <c r="W58" s="94"/>
      <c r="X58" s="94"/>
      <c r="Y58" s="94"/>
      <c r="Z58" s="94"/>
      <c r="AA58" s="94"/>
      <c r="AB58" s="94"/>
      <c r="AC58" s="94"/>
      <c r="AD58" s="94"/>
      <c r="AE58" s="94"/>
      <c r="AF58" s="94"/>
      <c r="AG58" s="94"/>
    </row>
    <row r="59" spans="1:34" s="93" customFormat="1" ht="18" x14ac:dyDescent="0.2">
      <c r="B59" s="168"/>
      <c r="C59" s="169"/>
      <c r="D59" s="169"/>
      <c r="E59" s="169"/>
      <c r="F59" s="169"/>
      <c r="G59" s="170"/>
      <c r="H59" s="170"/>
      <c r="I59" s="170"/>
      <c r="J59" s="170"/>
      <c r="K59" s="170"/>
      <c r="L59" s="170"/>
      <c r="M59" s="170"/>
      <c r="N59" s="170"/>
      <c r="Q59" s="94"/>
      <c r="R59" s="94"/>
      <c r="S59" s="94"/>
      <c r="T59" s="94"/>
      <c r="U59" s="94"/>
      <c r="V59" s="94"/>
      <c r="W59" s="94"/>
      <c r="X59" s="94"/>
      <c r="Y59" s="94"/>
      <c r="Z59" s="94"/>
      <c r="AA59" s="94"/>
      <c r="AB59" s="94"/>
      <c r="AC59" s="94"/>
      <c r="AD59" s="94"/>
      <c r="AE59" s="94"/>
      <c r="AF59" s="94"/>
      <c r="AG59" s="94"/>
    </row>
    <row r="60" spans="1:34" s="93" customFormat="1" ht="12.75" customHeight="1" x14ac:dyDescent="0.2">
      <c r="A60" s="413" t="s">
        <v>131</v>
      </c>
      <c r="B60" s="413"/>
      <c r="C60" s="413"/>
      <c r="D60" s="413"/>
      <c r="E60" s="413"/>
      <c r="F60" s="413"/>
      <c r="G60" s="413"/>
      <c r="H60" s="413"/>
      <c r="I60" s="413"/>
      <c r="J60" s="413"/>
      <c r="K60" s="413"/>
      <c r="L60" s="413"/>
      <c r="M60" s="413"/>
      <c r="N60" s="413"/>
      <c r="O60" s="170"/>
      <c r="Q60" s="94"/>
      <c r="R60" s="94"/>
      <c r="S60" s="94"/>
      <c r="T60" s="94"/>
      <c r="U60" s="94"/>
      <c r="V60" s="94"/>
      <c r="W60" s="94"/>
      <c r="X60" s="94"/>
      <c r="Y60" s="94"/>
      <c r="Z60" s="94"/>
      <c r="AA60" s="94"/>
      <c r="AB60" s="94"/>
      <c r="AC60" s="94"/>
      <c r="AD60" s="94"/>
      <c r="AE60" s="94"/>
      <c r="AF60" s="94"/>
      <c r="AG60" s="94"/>
    </row>
    <row r="61" spans="1:34" s="93" customFormat="1" ht="12.75" customHeight="1" x14ac:dyDescent="0.2">
      <c r="A61" s="413"/>
      <c r="B61" s="413"/>
      <c r="C61" s="413"/>
      <c r="D61" s="413"/>
      <c r="E61" s="413"/>
      <c r="F61" s="413"/>
      <c r="G61" s="413"/>
      <c r="H61" s="413"/>
      <c r="I61" s="413"/>
      <c r="J61" s="413"/>
      <c r="K61" s="413"/>
      <c r="L61" s="413"/>
      <c r="M61" s="413"/>
      <c r="N61" s="413"/>
      <c r="O61" s="171"/>
      <c r="Q61" s="94"/>
      <c r="R61" s="94"/>
      <c r="S61" s="94"/>
      <c r="T61" s="94"/>
      <c r="U61" s="94"/>
      <c r="V61" s="94"/>
      <c r="W61" s="94"/>
      <c r="X61" s="94"/>
      <c r="Y61" s="94"/>
      <c r="Z61" s="94"/>
      <c r="AA61" s="94"/>
      <c r="AB61" s="94"/>
      <c r="AC61" s="94"/>
      <c r="AD61" s="94"/>
      <c r="AE61" s="94"/>
      <c r="AF61" s="94"/>
      <c r="AG61" s="94"/>
    </row>
    <row r="62" spans="1:34" s="93" customFormat="1" x14ac:dyDescent="0.2">
      <c r="A62" s="172"/>
      <c r="B62" s="172"/>
      <c r="C62" s="172"/>
      <c r="D62" s="172"/>
      <c r="E62" s="172"/>
      <c r="F62" s="172"/>
      <c r="G62" s="172"/>
      <c r="H62" s="172"/>
      <c r="I62" s="172"/>
      <c r="J62" s="172"/>
      <c r="K62" s="172"/>
      <c r="L62" s="172"/>
      <c r="M62" s="172"/>
      <c r="N62" s="172"/>
      <c r="O62" s="171"/>
      <c r="P62" s="173"/>
      <c r="Q62" s="173"/>
      <c r="R62" s="173"/>
      <c r="S62" s="173"/>
      <c r="T62" s="173"/>
      <c r="U62" s="173"/>
      <c r="V62" s="173"/>
      <c r="W62" s="173"/>
      <c r="X62" s="173"/>
      <c r="Y62" s="173"/>
      <c r="Z62" s="173"/>
      <c r="AA62" s="173"/>
      <c r="AB62" s="173"/>
      <c r="AC62" s="173"/>
      <c r="AD62" s="173"/>
      <c r="AE62" s="173"/>
    </row>
    <row r="63" spans="1:34" s="93" customFormat="1" x14ac:dyDescent="0.2">
      <c r="B63" s="174"/>
      <c r="C63" s="174"/>
      <c r="D63" s="174"/>
      <c r="E63" s="174"/>
      <c r="F63" s="174"/>
      <c r="G63" s="172"/>
      <c r="H63" s="172"/>
      <c r="I63" s="172"/>
      <c r="J63" s="172"/>
      <c r="K63" s="172"/>
      <c r="L63" s="172"/>
      <c r="M63" s="172"/>
      <c r="N63" s="172"/>
      <c r="P63" s="173"/>
      <c r="Q63" s="173"/>
      <c r="R63" s="173"/>
      <c r="S63" s="173"/>
      <c r="T63" s="173"/>
      <c r="U63" s="173"/>
      <c r="V63" s="173"/>
      <c r="W63" s="173"/>
      <c r="X63" s="173"/>
      <c r="Y63" s="173"/>
      <c r="Z63" s="173"/>
      <c r="AA63" s="173"/>
      <c r="AB63" s="173"/>
      <c r="AC63" s="173"/>
      <c r="AD63" s="173"/>
      <c r="AE63" s="173"/>
      <c r="AF63" s="173"/>
      <c r="AG63" s="173"/>
      <c r="AH63" s="173"/>
    </row>
    <row r="64" spans="1:34" s="93" customFormat="1" x14ac:dyDescent="0.2">
      <c r="B64" s="174"/>
      <c r="C64" s="174"/>
      <c r="D64" s="174"/>
      <c r="E64" s="174"/>
      <c r="F64" s="174"/>
      <c r="P64" s="173"/>
      <c r="Q64" s="173"/>
      <c r="R64" s="173"/>
      <c r="S64" s="173"/>
      <c r="T64" s="173"/>
      <c r="U64" s="173"/>
      <c r="V64" s="173"/>
      <c r="W64" s="173"/>
      <c r="X64" s="173"/>
      <c r="Y64" s="173"/>
      <c r="Z64" s="173"/>
      <c r="AA64" s="173"/>
      <c r="AB64" s="173"/>
      <c r="AC64" s="173"/>
      <c r="AD64" s="173"/>
      <c r="AE64" s="173"/>
      <c r="AF64" s="173"/>
      <c r="AG64" s="173"/>
      <c r="AH64" s="173"/>
    </row>
    <row r="65" spans="1:42" s="93" customFormat="1" x14ac:dyDescent="0.2">
      <c r="B65" s="174"/>
      <c r="C65" s="174"/>
      <c r="D65" s="174"/>
      <c r="E65" s="174"/>
      <c r="F65" s="174"/>
      <c r="P65" s="173"/>
      <c r="Q65" s="173"/>
      <c r="R65" s="173"/>
      <c r="S65" s="173"/>
      <c r="T65" s="173"/>
      <c r="U65" s="173"/>
      <c r="V65" s="173"/>
      <c r="W65" s="173"/>
      <c r="X65" s="173"/>
      <c r="Y65" s="173"/>
      <c r="Z65" s="173"/>
      <c r="AA65" s="173"/>
      <c r="AB65" s="173"/>
      <c r="AC65" s="173"/>
      <c r="AD65" s="173"/>
      <c r="AE65" s="173"/>
      <c r="AF65" s="173"/>
      <c r="AG65" s="173"/>
      <c r="AH65" s="173"/>
    </row>
    <row r="66" spans="1:42" s="93" customFormat="1" ht="12.75" customHeight="1" x14ac:dyDescent="0.2">
      <c r="A66" s="414" t="s">
        <v>132</v>
      </c>
      <c r="B66" s="414"/>
      <c r="C66" s="414"/>
      <c r="D66" s="414"/>
      <c r="E66" s="414"/>
      <c r="F66" s="414"/>
      <c r="G66" s="414"/>
      <c r="H66" s="414"/>
      <c r="I66" s="414"/>
      <c r="J66" s="414"/>
      <c r="K66" s="414"/>
      <c r="L66" s="414"/>
      <c r="M66" s="414"/>
      <c r="N66" s="414"/>
      <c r="O66" s="414" t="s">
        <v>133</v>
      </c>
      <c r="P66" s="414"/>
      <c r="Q66" s="414"/>
      <c r="R66" s="414"/>
      <c r="S66" s="414"/>
      <c r="T66" s="414"/>
      <c r="U66" s="414"/>
      <c r="V66" s="414"/>
      <c r="W66" s="414"/>
      <c r="X66" s="414"/>
      <c r="Y66" s="414"/>
      <c r="Z66" s="414"/>
      <c r="AA66" s="414"/>
      <c r="AB66" s="414"/>
      <c r="AC66" s="414"/>
      <c r="AD66" s="414"/>
      <c r="AE66" s="414"/>
      <c r="AF66" s="414"/>
      <c r="AG66" s="414"/>
      <c r="AH66" s="414"/>
    </row>
    <row r="67" spans="1:42" s="93" customFormat="1" ht="12.75" customHeight="1" x14ac:dyDescent="0.2">
      <c r="A67" s="414"/>
      <c r="B67" s="414"/>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row>
    <row r="68" spans="1:42" ht="39.950000000000003" customHeight="1" x14ac:dyDescent="0.2">
      <c r="A68" s="415" t="s">
        <v>134</v>
      </c>
      <c r="B68" s="415"/>
      <c r="C68" s="415"/>
      <c r="D68" s="415"/>
      <c r="E68" s="416" t="s">
        <v>135</v>
      </c>
      <c r="F68" s="416"/>
      <c r="G68" s="417" t="s">
        <v>136</v>
      </c>
      <c r="H68" s="418" t="s">
        <v>137</v>
      </c>
      <c r="I68" s="418"/>
      <c r="J68" s="417" t="s">
        <v>136</v>
      </c>
      <c r="K68" s="418" t="s">
        <v>137</v>
      </c>
      <c r="L68" s="418"/>
      <c r="M68" s="419" t="s">
        <v>138</v>
      </c>
      <c r="N68" s="419"/>
      <c r="O68" s="416" t="s">
        <v>139</v>
      </c>
      <c r="P68" s="416"/>
      <c r="Q68" s="419" t="s">
        <v>140</v>
      </c>
      <c r="R68" s="419"/>
      <c r="S68" s="419"/>
      <c r="T68" s="419"/>
      <c r="U68" s="419"/>
      <c r="V68" s="419"/>
      <c r="W68" s="419"/>
      <c r="X68" s="419"/>
      <c r="Y68" s="419"/>
      <c r="Z68" s="419"/>
      <c r="AA68" s="175" t="s">
        <v>141</v>
      </c>
      <c r="AB68" s="420" t="s">
        <v>142</v>
      </c>
      <c r="AC68" s="416" t="s">
        <v>143</v>
      </c>
      <c r="AD68" s="416"/>
      <c r="AE68" s="416"/>
      <c r="AF68" s="416"/>
      <c r="AG68" s="416"/>
      <c r="AH68" s="421" t="s">
        <v>144</v>
      </c>
    </row>
    <row r="69" spans="1:42" ht="39.950000000000003" customHeight="1" x14ac:dyDescent="0.2">
      <c r="A69" s="415"/>
      <c r="B69" s="415"/>
      <c r="C69" s="415"/>
      <c r="D69" s="415"/>
      <c r="E69" s="416"/>
      <c r="F69" s="416"/>
      <c r="G69" s="417"/>
      <c r="H69" s="176" t="s">
        <v>145</v>
      </c>
      <c r="I69" s="176" t="s">
        <v>146</v>
      </c>
      <c r="J69" s="417"/>
      <c r="K69" s="176" t="s">
        <v>147</v>
      </c>
      <c r="L69" s="176" t="s">
        <v>148</v>
      </c>
      <c r="M69" s="419"/>
      <c r="N69" s="419"/>
      <c r="O69" s="416"/>
      <c r="P69" s="416"/>
      <c r="Q69" s="422" t="s">
        <v>50</v>
      </c>
      <c r="R69" s="422"/>
      <c r="S69" s="422" t="s">
        <v>149</v>
      </c>
      <c r="T69" s="422"/>
      <c r="U69" s="422" t="s">
        <v>52</v>
      </c>
      <c r="V69" s="422"/>
      <c r="W69" s="422" t="s">
        <v>150</v>
      </c>
      <c r="X69" s="422"/>
      <c r="Y69" s="423" t="s">
        <v>151</v>
      </c>
      <c r="Z69" s="423"/>
      <c r="AA69" s="177" t="s">
        <v>152</v>
      </c>
      <c r="AB69" s="420"/>
      <c r="AC69" s="416"/>
      <c r="AD69" s="416"/>
      <c r="AE69" s="416"/>
      <c r="AF69" s="416"/>
      <c r="AG69" s="416"/>
      <c r="AH69" s="421"/>
    </row>
    <row r="70" spans="1:42" s="183" customFormat="1" ht="39.950000000000003" customHeight="1" x14ac:dyDescent="0.2">
      <c r="A70" s="428" t="str">
        <f ca="1">IF(OR(ISBLANK('Formulaire de Saisie'!B33),ISBLANK('Formulaire de Saisie'!B35),ISBLANK('Formulaire de Saisie'!E36),ISBLANK('Formulaire de Saisie'!E37),ISBLANK('Formulaire de Saisie'!E38),ISBLANK('Formulaire de Saisie'!E39),ISBLANK('Formulaire de Saisie'!E40),ISBLANK('Formulaire de Saisie'!E41),ISBLANK('Formulaire de Saisie'!E42),ISBLANK('Formulaire de Saisie'!E43),ISBLANK('Formulaire de Saisie'!E44),ISBLANK('Formulaire de Saisie'!E45),'Formulaire de Saisie'!B36&lt;&gt;"date de l'aller",'Formulaire de Saisie'!B41&lt;&gt;"date du retour"),"",IF(ISERROR(SEARCH(" ",'Formulaire de Saisie'!B33)),PROPER('Formulaire de Saisie'!B33),PROPER(LEFT(TRIM('Formulaire de Saisie'!B33),SEARCH(" ",'Formulaire de Saisie'!B33)-1))&amp;MID(LOWER(TRIM('Formulaire de Saisie'!B33)),SEARCH(" ",'Formulaire de Saisie'!B33),200)))</f>
        <v/>
      </c>
      <c r="B70" s="428"/>
      <c r="C70" s="428"/>
      <c r="D70" s="428"/>
      <c r="E70" s="426" t="str">
        <f ca="1">IF(A70="","",PROPER('Formulaire de Saisie'!E37)&amp;"/"&amp;PROPER('Formulaire de Saisie'!E39)&amp;"/"&amp;PROPER('Formulaire de Saisie'!E44))</f>
        <v/>
      </c>
      <c r="F70" s="426"/>
      <c r="G70" s="178" t="str">
        <f ca="1">IF(A70="","",'Formulaire de Saisie'!E36)</f>
        <v/>
      </c>
      <c r="H70" s="179" t="str">
        <f ca="1">IF(A70="","",'Formulaire de Saisie'!E38)</f>
        <v/>
      </c>
      <c r="I70" s="179" t="str">
        <f ca="1">IF(A70="","",'Formulaire de Saisie'!E40)</f>
        <v/>
      </c>
      <c r="J70" s="178" t="str">
        <f ca="1">IF(A70="","",'Formulaire de Saisie'!E41)</f>
        <v/>
      </c>
      <c r="K70" s="179" t="str">
        <f ca="1">IF(A70="","",'Formulaire de Saisie'!E43)</f>
        <v/>
      </c>
      <c r="L70" s="179" t="str">
        <f ca="1">IF(A70="","",'Formulaire de Saisie'!E45)</f>
        <v/>
      </c>
      <c r="M70" s="427" t="str">
        <f ca="1">IF(A70="","",'Formulaire de Saisie'!E48)</f>
        <v/>
      </c>
      <c r="N70" s="427"/>
      <c r="O70" s="427" t="str">
        <f ca="1">IF(A70="","",'Formulaire de Saisie'!E49)</f>
        <v/>
      </c>
      <c r="P70" s="427"/>
      <c r="Q70" s="427" t="str">
        <f ca="1">IF(A70="","",'Formulaire de Saisie'!E50)</f>
        <v/>
      </c>
      <c r="R70" s="427"/>
      <c r="S70" s="427" t="str">
        <f ca="1">IF(A70="","",'Formulaire de Saisie'!E51)</f>
        <v/>
      </c>
      <c r="T70" s="427"/>
      <c r="U70" s="427" t="str">
        <f ca="1">IF(A70="","",'Formulaire de Saisie'!E52)</f>
        <v/>
      </c>
      <c r="V70" s="427"/>
      <c r="W70" s="427" t="str">
        <f ca="1">IF(A70="","",'Formulaire de Saisie'!E53)</f>
        <v/>
      </c>
      <c r="X70" s="427"/>
      <c r="Y70" s="427" t="str">
        <f ca="1">IF(A70="","",'Formulaire de Saisie'!E54)</f>
        <v/>
      </c>
      <c r="Z70" s="427"/>
      <c r="AA70" s="180" t="str">
        <f ca="1">IF(A70="","",'Formulaire de Saisie'!E47)</f>
        <v/>
      </c>
      <c r="AB70" s="181" t="str">
        <f ca="1">IF(A70="","",'Formulaire de Saisie'!E56)</f>
        <v/>
      </c>
      <c r="AC70" s="424">
        <f ca="1">IF(OR(A70="",'Formulaire de Saisie'!E61=""),0,'Formulaire de Saisie'!E60)</f>
        <v>0</v>
      </c>
      <c r="AD70" s="424"/>
      <c r="AE70" s="424"/>
      <c r="AF70" s="424"/>
      <c r="AG70" s="424"/>
      <c r="AH70" s="182"/>
    </row>
    <row r="71" spans="1:42" s="183" customFormat="1" ht="39.950000000000003" customHeight="1" x14ac:dyDescent="0.2">
      <c r="A71" s="425" t="str">
        <f ca="1">IF(OR(ISBLANK('Formulaire de Saisie'!L33),ISBLANK('Formulaire de Saisie'!L35),ISBLANK('Formulaire de Saisie'!O36),ISBLANK('Formulaire de Saisie'!O37),ISBLANK('Formulaire de Saisie'!O38),ISBLANK('Formulaire de Saisie'!O39),ISBLANK('Formulaire de Saisie'!O40),ISBLANK('Formulaire de Saisie'!O41),ISBLANK('Formulaire de Saisie'!O42),ISBLANK('Formulaire de Saisie'!O43),ISBLANK('Formulaire de Saisie'!O44),ISBLANK('Formulaire de Saisie'!O45),'Formulaire de Saisie'!L36&lt;&gt;"date de l'aller",'Formulaire de Saisie'!L41&lt;&gt;"date du retour"),"",IF(ISERROR(SEARCH(" ",'Formulaire de Saisie'!L33)),PROPER('Formulaire de Saisie'!L33),PROPER(LEFT(TRIM('Formulaire de Saisie'!L33),SEARCH(" ",'Formulaire de Saisie'!L33)-1))&amp;MID(LOWER(TRIM('Formulaire de Saisie'!L33)),SEARCH(" ",'Formulaire de Saisie'!L33),200)))</f>
        <v/>
      </c>
      <c r="B71" s="425"/>
      <c r="C71" s="425"/>
      <c r="D71" s="425"/>
      <c r="E71" s="426" t="str">
        <f ca="1">IF(A71="","",PROPER('Formulaire de Saisie'!O37)&amp;"/"&amp;PROPER('Formulaire de Saisie'!O39)&amp;"/"&amp;PROPER('Formulaire de Saisie'!O44))</f>
        <v/>
      </c>
      <c r="F71" s="426"/>
      <c r="G71" s="178" t="str">
        <f ca="1">IF(A71="","",'Formulaire de Saisie'!O36)</f>
        <v/>
      </c>
      <c r="H71" s="179" t="str">
        <f ca="1">IF(A71="","",'Formulaire de Saisie'!O38)</f>
        <v/>
      </c>
      <c r="I71" s="179" t="str">
        <f ca="1">IF(A71="","",'Formulaire de Saisie'!O40)</f>
        <v/>
      </c>
      <c r="J71" s="178" t="str">
        <f ca="1">IF(A71="","",'Formulaire de Saisie'!O41)</f>
        <v/>
      </c>
      <c r="K71" s="179" t="str">
        <f ca="1">IF(A71="","",'Formulaire de Saisie'!O43)</f>
        <v/>
      </c>
      <c r="L71" s="179" t="str">
        <f ca="1">IF(A71="","",'Formulaire de Saisie'!O45)</f>
        <v/>
      </c>
      <c r="M71" s="427" t="str">
        <f ca="1">IF(A71="","",'Formulaire de Saisie'!O48)</f>
        <v/>
      </c>
      <c r="N71" s="427"/>
      <c r="O71" s="427" t="str">
        <f ca="1">IF(A71="","",'Formulaire de Saisie'!O49)</f>
        <v/>
      </c>
      <c r="P71" s="427"/>
      <c r="Q71" s="427" t="str">
        <f ca="1">IF(A71="","",'Formulaire de Saisie'!O50)</f>
        <v/>
      </c>
      <c r="R71" s="427"/>
      <c r="S71" s="427" t="str">
        <f ca="1">IF(A71="","",'Formulaire de Saisie'!O51)</f>
        <v/>
      </c>
      <c r="T71" s="427"/>
      <c r="U71" s="427" t="str">
        <f ca="1">IF(A71="","",'Formulaire de Saisie'!O52)</f>
        <v/>
      </c>
      <c r="V71" s="427"/>
      <c r="W71" s="427" t="str">
        <f ca="1">IF(A71="","",'Formulaire de Saisie'!O53)</f>
        <v/>
      </c>
      <c r="X71" s="427"/>
      <c r="Y71" s="427" t="str">
        <f ca="1">IF(A71="","",'Formulaire de Saisie'!O54)</f>
        <v/>
      </c>
      <c r="Z71" s="427"/>
      <c r="AA71" s="180" t="str">
        <f ca="1">IF(A71="","",'Formulaire de Saisie'!O47)</f>
        <v/>
      </c>
      <c r="AB71" s="181" t="str">
        <f ca="1">IF(A71="","",'Formulaire de Saisie'!O56)</f>
        <v/>
      </c>
      <c r="AC71" s="424">
        <f ca="1">IF(OR(A71="",'Formulaire de Saisie'!O61=""),0,'Formulaire de Saisie'!O60)</f>
        <v>0</v>
      </c>
      <c r="AD71" s="424"/>
      <c r="AE71" s="424"/>
      <c r="AF71" s="424"/>
      <c r="AG71" s="424"/>
      <c r="AH71" s="182"/>
    </row>
    <row r="72" spans="1:42" s="183" customFormat="1" ht="39.950000000000003" customHeight="1" x14ac:dyDescent="0.2">
      <c r="A72" s="425" t="str">
        <f ca="1">IF(OR(ISBLANK('Formulaire de Saisie'!V33),ISBLANK('Formulaire de Saisie'!V35),ISBLANK('Formulaire de Saisie'!Y36),ISBLANK('Formulaire de Saisie'!Y37),ISBLANK('Formulaire de Saisie'!Y38),ISBLANK('Formulaire de Saisie'!Y39),ISBLANK('Formulaire de Saisie'!Y40),ISBLANK('Formulaire de Saisie'!Y41),ISBLANK('Formulaire de Saisie'!Y42),ISBLANK('Formulaire de Saisie'!Y43),ISBLANK('Formulaire de Saisie'!Y44),ISBLANK('Formulaire de Saisie'!Y45),'Formulaire de Saisie'!V36&lt;&gt;"date de l'aller",'Formulaire de Saisie'!V41&lt;&gt;"date du retour"),"",IF(ISERROR(SEARCH(" ",'Formulaire de Saisie'!V33)),PROPER('Formulaire de Saisie'!V33),PROPER(LEFT(TRIM('Formulaire de Saisie'!V33),SEARCH(" ",'Formulaire de Saisie'!V33)-1))&amp;MID(LOWER(TRIM('Formulaire de Saisie'!V33)),SEARCH(" ",'Formulaire de Saisie'!V33),200)))</f>
        <v/>
      </c>
      <c r="B72" s="425"/>
      <c r="C72" s="425"/>
      <c r="D72" s="425"/>
      <c r="E72" s="426" t="str">
        <f ca="1">IF(A72="","",PROPER('Formulaire de Saisie'!Y37)&amp;"/"&amp;PROPER('Formulaire de Saisie'!Y39)&amp;"/"&amp;PROPER('Formulaire de Saisie'!Y44))</f>
        <v/>
      </c>
      <c r="F72" s="426"/>
      <c r="G72" s="178" t="str">
        <f ca="1">IF(A72="","",'Formulaire de Saisie'!Y36)</f>
        <v/>
      </c>
      <c r="H72" s="179" t="str">
        <f ca="1">IF(A72="","",'Formulaire de Saisie'!Y38)</f>
        <v/>
      </c>
      <c r="I72" s="179" t="str">
        <f ca="1">IF(A72="","",'Formulaire de Saisie'!Y40)</f>
        <v/>
      </c>
      <c r="J72" s="178" t="str">
        <f ca="1">IF(A72="","",'Formulaire de Saisie'!Y41)</f>
        <v/>
      </c>
      <c r="K72" s="179" t="str">
        <f ca="1">IF(A72="","",'Formulaire de Saisie'!Y43)</f>
        <v/>
      </c>
      <c r="L72" s="179" t="str">
        <f ca="1">IF(A72="","",'Formulaire de Saisie'!Y45)</f>
        <v/>
      </c>
      <c r="M72" s="427" t="str">
        <f ca="1">IF(A72="","",'Formulaire de Saisie'!Y48)</f>
        <v/>
      </c>
      <c r="N72" s="427"/>
      <c r="O72" s="427" t="str">
        <f ca="1">IF(A72="","",'Formulaire de Saisie'!Y49)</f>
        <v/>
      </c>
      <c r="P72" s="427"/>
      <c r="Q72" s="427" t="str">
        <f ca="1">IF(A72="","",'Formulaire de Saisie'!Y50)</f>
        <v/>
      </c>
      <c r="R72" s="427"/>
      <c r="S72" s="427" t="str">
        <f ca="1">IF(A72="","",'Formulaire de Saisie'!Y51)</f>
        <v/>
      </c>
      <c r="T72" s="427"/>
      <c r="U72" s="427" t="str">
        <f ca="1">IF(A72="","",'Formulaire de Saisie'!Y52)</f>
        <v/>
      </c>
      <c r="V72" s="427"/>
      <c r="W72" s="427" t="str">
        <f ca="1">IF(A72="","",'Formulaire de Saisie'!Y53)</f>
        <v/>
      </c>
      <c r="X72" s="427"/>
      <c r="Y72" s="427" t="str">
        <f ca="1">IF(A72="","",'Formulaire de Saisie'!Y54)</f>
        <v/>
      </c>
      <c r="Z72" s="427"/>
      <c r="AA72" s="180" t="str">
        <f ca="1">IF(A72="","",'Formulaire de Saisie'!Y47)</f>
        <v/>
      </c>
      <c r="AB72" s="181" t="str">
        <f ca="1">IF(A72="","",'Formulaire de Saisie'!Y56)</f>
        <v/>
      </c>
      <c r="AC72" s="424">
        <f ca="1">IF(OR(A72="",'Formulaire de Saisie'!Y61=""),0,'Formulaire de Saisie'!Y60)</f>
        <v>0</v>
      </c>
      <c r="AD72" s="424"/>
      <c r="AE72" s="424"/>
      <c r="AF72" s="424"/>
      <c r="AG72" s="424"/>
      <c r="AH72" s="182"/>
    </row>
    <row r="73" spans="1:42" s="183" customFormat="1" ht="39.950000000000003" customHeight="1" x14ac:dyDescent="0.2">
      <c r="A73" s="429" t="str">
        <f ca="1">IF(OR(ISBLANK('Formulaire de Saisie'!AF33),ISBLANK('Formulaire de Saisie'!AF35),ISBLANK('Formulaire de Saisie'!AI36),ISBLANK('Formulaire de Saisie'!AI37),ISBLANK('Formulaire de Saisie'!AI38),ISBLANK('Formulaire de Saisie'!AI39),ISBLANK('Formulaire de Saisie'!AI40),ISBLANK('Formulaire de Saisie'!AI41),ISBLANK('Formulaire de Saisie'!AI42),ISBLANK('Formulaire de Saisie'!AI43),ISBLANK('Formulaire de Saisie'!AI44),ISBLANK('Formulaire de Saisie'!AI45),'Formulaire de Saisie'!AF36&lt;&gt;"date de l'aller",'Formulaire de Saisie'!AF41&lt;&gt;"date du retour"),"",IF(ISERROR(SEARCH(" ",'Formulaire de Saisie'!AF33)),PROPER('Formulaire de Saisie'!AF33),PROPER(LEFT(TRIM('Formulaire de Saisie'!AF33),SEARCH(" ",'Formulaire de Saisie'!AF33)-1))&amp;MID(LOWER(TRIM('Formulaire de Saisie'!AF33)),SEARCH(" ",'Formulaire de Saisie'!AF33),200)))</f>
        <v/>
      </c>
      <c r="B73" s="429"/>
      <c r="C73" s="429"/>
      <c r="D73" s="429"/>
      <c r="E73" s="430" t="str">
        <f ca="1">IF(A73="","",PROPER('Formulaire de Saisie'!AI37)&amp;"/"&amp;PROPER('Formulaire de Saisie'!AI39)&amp;"/"&amp;PROPER('Formulaire de Saisie'!AI44))</f>
        <v/>
      </c>
      <c r="F73" s="430"/>
      <c r="G73" s="184" t="str">
        <f ca="1">IF(A73="","",'Formulaire de Saisie'!AI36)</f>
        <v/>
      </c>
      <c r="H73" s="185" t="str">
        <f ca="1">IF(A73="","",'Formulaire de Saisie'!AI38)</f>
        <v/>
      </c>
      <c r="I73" s="185" t="str">
        <f ca="1">IF(A73="","",'Formulaire de Saisie'!AI40)</f>
        <v/>
      </c>
      <c r="J73" s="184" t="str">
        <f ca="1">IF(A73="","",'Formulaire de Saisie'!AI41)</f>
        <v/>
      </c>
      <c r="K73" s="185" t="str">
        <f ca="1">IF(A73="","",'Formulaire de Saisie'!AI43)</f>
        <v/>
      </c>
      <c r="L73" s="185" t="str">
        <f ca="1">IF(A73="","",'Formulaire de Saisie'!AI45)</f>
        <v/>
      </c>
      <c r="M73" s="431" t="str">
        <f ca="1">IF(A73="","",'Formulaire de Saisie'!AI48)</f>
        <v/>
      </c>
      <c r="N73" s="431"/>
      <c r="O73" s="431" t="str">
        <f ca="1">IF(A73="","",'Formulaire de Saisie'!AI49)</f>
        <v/>
      </c>
      <c r="P73" s="431"/>
      <c r="Q73" s="431" t="str">
        <f ca="1">IF(A73="","",'Formulaire de Saisie'!AI50)</f>
        <v/>
      </c>
      <c r="R73" s="431"/>
      <c r="S73" s="431" t="str">
        <f ca="1">IF(A73="","",'Formulaire de Saisie'!AI51)</f>
        <v/>
      </c>
      <c r="T73" s="431"/>
      <c r="U73" s="431" t="str">
        <f ca="1">IF(A73="","",'Formulaire de Saisie'!AI52)</f>
        <v/>
      </c>
      <c r="V73" s="431"/>
      <c r="W73" s="431" t="str">
        <f ca="1">IF(A73="","",'Formulaire de Saisie'!AI53)</f>
        <v/>
      </c>
      <c r="X73" s="431"/>
      <c r="Y73" s="431" t="str">
        <f ca="1">IF(A73="","",'Formulaire de Saisie'!AI54)</f>
        <v/>
      </c>
      <c r="Z73" s="431"/>
      <c r="AA73" s="186" t="str">
        <f ca="1">IF(A73="","",'Formulaire de Saisie'!AI47)</f>
        <v/>
      </c>
      <c r="AB73" s="187" t="str">
        <f ca="1">IF(A73="","",'Formulaire de Saisie'!AI56)</f>
        <v/>
      </c>
      <c r="AC73" s="432">
        <f ca="1">IF(OR(A73="",'Formulaire de Saisie'!AI61=""),0,'Formulaire de Saisie'!AI60)</f>
        <v>0</v>
      </c>
      <c r="AD73" s="432"/>
      <c r="AE73" s="432"/>
      <c r="AF73" s="432"/>
      <c r="AG73" s="432"/>
      <c r="AH73" s="188"/>
    </row>
    <row r="74" spans="1:42" s="93" customFormat="1" x14ac:dyDescent="0.2">
      <c r="A74" s="189"/>
      <c r="G74" s="190"/>
      <c r="Q74" s="191"/>
      <c r="AA74" s="192" t="s">
        <v>153</v>
      </c>
      <c r="AC74" s="190"/>
      <c r="AD74" s="190"/>
      <c r="AE74" s="190"/>
      <c r="AF74" s="190"/>
      <c r="AG74" s="190"/>
      <c r="AH74" s="193"/>
    </row>
    <row r="75" spans="1:42" ht="12.75" customHeight="1" x14ac:dyDescent="0.2">
      <c r="A75" s="194"/>
      <c r="B75" s="101"/>
      <c r="C75" s="195" t="s">
        <v>154</v>
      </c>
      <c r="E75" s="196">
        <f>SUM('Formulaire de Saisie'!E57,'Formulaire de Saisie'!O57,'Formulaire de Saisie'!Y57,'Formulaire de Saisie'!AI57)</f>
        <v>0</v>
      </c>
      <c r="F75" s="197"/>
      <c r="G75" s="101"/>
      <c r="I75" s="101"/>
      <c r="J75" s="198" t="s">
        <v>155</v>
      </c>
      <c r="K75" s="433">
        <f>SUM('Formulaire de Saisie'!E58,'Formulaire de Saisie'!O58,'Formulaire de Saisie'!Y58,'Formulaire de Saisie'!AI58)</f>
        <v>0</v>
      </c>
      <c r="L75" s="433"/>
      <c r="M75" s="199"/>
      <c r="N75" s="199"/>
      <c r="O75" s="199"/>
      <c r="P75" s="199"/>
      <c r="Q75" s="200"/>
      <c r="R75" s="200"/>
      <c r="S75" s="101"/>
      <c r="T75" s="198" t="s">
        <v>156</v>
      </c>
      <c r="U75" s="433">
        <f>SUM('Formulaire de Saisie'!E62,'Formulaire de Saisie'!O62,'Formulaire de Saisie'!Y62,'Formulaire de Saisie'!AI62)</f>
        <v>0</v>
      </c>
      <c r="V75" s="433"/>
      <c r="W75" s="199"/>
      <c r="X75" s="199"/>
      <c r="Y75" s="199"/>
      <c r="Z75" s="101"/>
      <c r="AA75" s="434">
        <f>'Formulaire de Saisie'!U24</f>
        <v>0</v>
      </c>
      <c r="AB75" s="434"/>
      <c r="AC75" s="434"/>
      <c r="AD75" s="434"/>
      <c r="AE75" s="434"/>
      <c r="AF75" s="434"/>
      <c r="AG75" s="434"/>
      <c r="AH75" s="434"/>
    </row>
    <row r="76" spans="1:42" x14ac:dyDescent="0.2">
      <c r="A76" s="201"/>
      <c r="B76" s="101"/>
      <c r="C76" s="101"/>
      <c r="D76" s="101"/>
      <c r="E76" s="101"/>
      <c r="F76" s="101"/>
      <c r="G76" s="101"/>
      <c r="H76" s="101"/>
      <c r="I76" s="101"/>
      <c r="J76" s="101"/>
      <c r="K76" s="101"/>
      <c r="L76" s="101"/>
      <c r="M76" s="101"/>
      <c r="N76" s="101"/>
      <c r="O76" s="101"/>
      <c r="P76" s="101"/>
      <c r="Q76" s="200"/>
      <c r="R76" s="200"/>
      <c r="S76" s="101"/>
      <c r="T76" s="101"/>
      <c r="U76" s="101"/>
      <c r="V76" s="101"/>
      <c r="W76" s="101"/>
      <c r="X76" s="101"/>
      <c r="Y76" s="101"/>
      <c r="Z76" s="101"/>
      <c r="AA76" s="434"/>
      <c r="AB76" s="434"/>
      <c r="AC76" s="434"/>
      <c r="AD76" s="434"/>
      <c r="AE76" s="434"/>
      <c r="AF76" s="434"/>
      <c r="AG76" s="434"/>
      <c r="AH76" s="434"/>
      <c r="AK76" s="99" t="s">
        <v>228</v>
      </c>
      <c r="AM76" s="330" t="str">
        <f>U47</f>
        <v/>
      </c>
      <c r="AO76" s="94" t="s">
        <v>229</v>
      </c>
      <c r="AP76" s="94">
        <v>2000</v>
      </c>
    </row>
    <row r="77" spans="1:42" x14ac:dyDescent="0.2">
      <c r="A77" s="202"/>
      <c r="B77" s="203"/>
      <c r="C77" s="203"/>
      <c r="D77" s="203"/>
      <c r="E77" s="203"/>
      <c r="F77" s="203"/>
      <c r="G77" s="203"/>
      <c r="H77" s="203"/>
      <c r="I77" s="203"/>
      <c r="J77" s="203"/>
      <c r="K77" s="203"/>
      <c r="L77" s="203"/>
      <c r="M77" s="203"/>
      <c r="N77" s="203"/>
      <c r="O77" s="203"/>
      <c r="P77" s="203"/>
      <c r="Q77" s="204"/>
      <c r="R77" s="204"/>
      <c r="S77" s="203"/>
      <c r="T77" s="203"/>
      <c r="U77" s="203"/>
      <c r="V77" s="203"/>
      <c r="W77" s="203"/>
      <c r="X77" s="203"/>
      <c r="Y77" s="203"/>
      <c r="Z77" s="203"/>
      <c r="AA77" s="434"/>
      <c r="AB77" s="434"/>
      <c r="AC77" s="434"/>
      <c r="AD77" s="434"/>
      <c r="AE77" s="434"/>
      <c r="AF77" s="434"/>
      <c r="AG77" s="434"/>
      <c r="AH77" s="434"/>
      <c r="AK77" s="99" t="s">
        <v>232</v>
      </c>
      <c r="AM77" s="325">
        <f ca="1">SUM(AA70:AA73)</f>
        <v>0</v>
      </c>
      <c r="AO77" s="94" t="s">
        <v>230</v>
      </c>
      <c r="AP77" s="94">
        <v>10000</v>
      </c>
    </row>
    <row r="78" spans="1:42" s="205" customFormat="1" ht="32.1" customHeight="1" x14ac:dyDescent="0.2">
      <c r="A78" s="435" t="s">
        <v>157</v>
      </c>
      <c r="B78" s="435"/>
      <c r="C78" s="435"/>
      <c r="D78" s="435"/>
      <c r="E78" s="435"/>
      <c r="F78" s="435"/>
      <c r="G78" s="435"/>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K78" s="331" t="s">
        <v>231</v>
      </c>
      <c r="AL78" s="326"/>
      <c r="AM78" s="327">
        <f ca="1">SUM(AM76:AM77)</f>
        <v>0</v>
      </c>
    </row>
    <row r="79" spans="1:42" s="213" customFormat="1" ht="17.100000000000001" customHeight="1" x14ac:dyDescent="0.2">
      <c r="A79" s="206" t="s">
        <v>158</v>
      </c>
      <c r="B79" s="207"/>
      <c r="C79" s="207"/>
      <c r="D79" s="208"/>
      <c r="E79" s="208"/>
      <c r="F79" s="208"/>
      <c r="G79" s="209"/>
      <c r="H79" s="208"/>
      <c r="I79" s="208"/>
      <c r="J79" s="209"/>
      <c r="K79" s="208"/>
      <c r="L79" s="208"/>
      <c r="M79" s="208"/>
      <c r="N79" s="208"/>
      <c r="O79" s="210"/>
      <c r="P79" s="211"/>
      <c r="Q79" s="206" t="s">
        <v>159</v>
      </c>
      <c r="R79" s="207"/>
      <c r="S79" s="208"/>
      <c r="T79" s="208"/>
      <c r="U79" s="208"/>
      <c r="V79" s="208"/>
      <c r="W79" s="208"/>
      <c r="X79" s="212"/>
      <c r="Y79" s="212"/>
      <c r="Z79" s="212"/>
      <c r="AA79" s="212"/>
      <c r="AB79" s="212"/>
      <c r="AC79" s="212"/>
      <c r="AD79" s="212"/>
      <c r="AE79" s="212"/>
      <c r="AF79" s="212"/>
      <c r="AG79" s="212"/>
      <c r="AH79" s="210"/>
    </row>
    <row r="80" spans="1:42" s="222" customFormat="1" ht="17.100000000000001" customHeight="1" x14ac:dyDescent="0.2">
      <c r="A80" s="214" t="s">
        <v>160</v>
      </c>
      <c r="B80" s="200"/>
      <c r="C80" s="200"/>
      <c r="D80" s="200"/>
      <c r="E80" s="324">
        <f ca="1">SUM(Q70:R73)</f>
        <v>0</v>
      </c>
      <c r="F80" s="200"/>
      <c r="G80" s="200" t="s">
        <v>161</v>
      </c>
      <c r="H80" s="200"/>
      <c r="I80" s="200"/>
      <c r="J80" s="200"/>
      <c r="K80" s="436">
        <f ca="1">SUM(W70:X73)</f>
        <v>0</v>
      </c>
      <c r="L80" s="437"/>
      <c r="M80" s="200"/>
      <c r="N80" s="200"/>
      <c r="O80" s="216"/>
      <c r="P80" s="200"/>
      <c r="Q80" s="217" t="s">
        <v>162</v>
      </c>
      <c r="R80" s="200"/>
      <c r="S80" s="200"/>
      <c r="T80" s="200"/>
      <c r="U80" s="200"/>
      <c r="V80" s="200"/>
      <c r="W80" s="218" t="str">
        <f>"≤"&amp;Chevaux_Auto_inf&amp;"cv"</f>
        <v>≤5cv</v>
      </c>
      <c r="X80" s="219" t="str">
        <f>IF(Chevaux_Auto_sup-Chevaux_Auto_inf=2,Chevaux_Auto_compris_mini&amp;"cv",Chevaux_Auto_compris_mini&amp;"cv-"&amp;Chevaux_Auto_compris_maxi&amp;"cv")</f>
        <v>6cv-7cv</v>
      </c>
      <c r="Y80" s="220" t="str">
        <f>"≥"&amp;Chevaux_Auto_sup&amp;"cv"</f>
        <v>≥8cv</v>
      </c>
      <c r="Z80" s="200"/>
      <c r="AA80" s="200"/>
      <c r="AB80" s="221" t="s">
        <v>163</v>
      </c>
      <c r="AC80" s="200"/>
      <c r="AD80" s="200"/>
      <c r="AE80" s="200"/>
      <c r="AF80" s="200"/>
      <c r="AG80" s="200"/>
      <c r="AH80" s="216"/>
      <c r="AL80" s="222" t="s">
        <v>224</v>
      </c>
      <c r="AM80" s="222" t="s">
        <v>227</v>
      </c>
      <c r="AN80" s="222" t="s">
        <v>226</v>
      </c>
    </row>
    <row r="81" spans="1:41" s="222" customFormat="1" ht="17.100000000000001" customHeight="1" x14ac:dyDescent="0.2">
      <c r="A81" s="214" t="s">
        <v>164</v>
      </c>
      <c r="B81" s="200"/>
      <c r="C81" s="200"/>
      <c r="D81" s="200"/>
      <c r="E81" s="324">
        <f ca="1">SUM(S70:T73)</f>
        <v>0</v>
      </c>
      <c r="F81" s="200"/>
      <c r="G81" s="200" t="s">
        <v>165</v>
      </c>
      <c r="H81" s="200"/>
      <c r="I81" s="200"/>
      <c r="J81" s="200"/>
      <c r="K81" s="436">
        <f ca="1">SUM(M70:N73)</f>
        <v>0</v>
      </c>
      <c r="L81" s="437"/>
      <c r="M81" s="200"/>
      <c r="N81" s="200"/>
      <c r="O81" s="216"/>
      <c r="P81" s="200"/>
      <c r="Q81" s="214" t="s">
        <v>166</v>
      </c>
      <c r="R81" s="200"/>
      <c r="S81" s="200" t="str">
        <f>"jusqu'à "&amp;TEXT(km_borne_inf,"# ###")&amp;" km"</f>
        <v>jusqu'à 2 000 km</v>
      </c>
      <c r="T81" s="200"/>
      <c r="U81" s="200"/>
      <c r="V81" s="200"/>
      <c r="W81" s="223">
        <f>Tx_km_Auto_inf2000_inf</f>
        <v>0.28999999999999998</v>
      </c>
      <c r="X81" s="224">
        <f>Tx_km_Auto_inf2000_compris</f>
        <v>0.37</v>
      </c>
      <c r="Y81" s="225">
        <f>Tx_km_Auto_inf2000_sup</f>
        <v>0.41</v>
      </c>
      <c r="Z81" s="226">
        <f>IF('Formulaire de Saisie'!AC9="automobile",SUM(Z70:Z73),0)</f>
        <v>0</v>
      </c>
      <c r="AA81" s="200"/>
      <c r="AB81" s="227">
        <f>AL84</f>
        <v>0</v>
      </c>
      <c r="AC81" s="438">
        <f>IF(AB81=0,0,IF('Formulaire de Saisie'!AC11&gt;=8,'Etat Frais Dépl'!Y81,IF('Formulaire de Saisie'!AC11&gt;=6,'Etat Frais Dépl'!X81,'Etat Frais Dépl'!W81)))</f>
        <v>0</v>
      </c>
      <c r="AD81" s="438"/>
      <c r="AE81" s="102" t="s">
        <v>167</v>
      </c>
      <c r="AF81" s="439">
        <f>AB81*AC81</f>
        <v>0</v>
      </c>
      <c r="AG81" s="439"/>
      <c r="AH81" s="439"/>
      <c r="AK81" s="222" t="s">
        <v>224</v>
      </c>
      <c r="AL81" s="329">
        <f>IF(U47="",0,IF(km_djp_prc&lt;=lim_1,km_prc,IF(km_djp&gt;lim_1,0,lim_1-km_djp)))</f>
        <v>0</v>
      </c>
      <c r="AM81" s="329">
        <f ca="1">IF(km_djp_prc&lt;=lim_2,IF(km_djp&gt;lim_1,0,km_prc-AL81),IF(km_djp&lt;=lim_1,lim_2-lim_1,0))</f>
        <v>0</v>
      </c>
      <c r="AN81" s="329">
        <f ca="1">IF(km_djp_prc&gt;lim_2,IF(km_djp&gt;lim_1,0,km_djp_prc-lim_2),0)</f>
        <v>0</v>
      </c>
      <c r="AO81" s="328">
        <f ca="1">SUM(AL81:AN81)</f>
        <v>0</v>
      </c>
    </row>
    <row r="82" spans="1:41" s="222" customFormat="1" ht="17.100000000000001" customHeight="1" x14ac:dyDescent="0.2">
      <c r="A82" s="214" t="s">
        <v>168</v>
      </c>
      <c r="B82" s="200"/>
      <c r="C82" s="200"/>
      <c r="D82" s="200"/>
      <c r="E82" s="324">
        <f ca="1">SUM(U70:V73)</f>
        <v>0</v>
      </c>
      <c r="F82" s="200"/>
      <c r="G82" s="200" t="s">
        <v>169</v>
      </c>
      <c r="H82" s="200"/>
      <c r="I82" s="200"/>
      <c r="J82" s="200"/>
      <c r="K82" s="436">
        <f ca="1">SUM(O70:P73)</f>
        <v>0</v>
      </c>
      <c r="L82" s="437"/>
      <c r="M82" s="200"/>
      <c r="N82" s="200"/>
      <c r="O82" s="216"/>
      <c r="P82" s="200"/>
      <c r="Q82" s="214"/>
      <c r="R82" s="200" t="str">
        <f>"de "&amp;TEXT(km_borne_inf,"# ###")&amp;" à "&amp;TEXT(km_borne_sup,"# ###")&amp;" km"</f>
        <v>de 2 000 à 10 000 km</v>
      </c>
      <c r="S82" s="200"/>
      <c r="T82" s="200"/>
      <c r="U82" s="200"/>
      <c r="V82" s="200"/>
      <c r="W82" s="223">
        <f>Tx_km_Auto_2000a10000_inf</f>
        <v>0.36</v>
      </c>
      <c r="X82" s="224">
        <f>Tx_km_Auto_2000a10000_compris</f>
        <v>0.46</v>
      </c>
      <c r="Y82" s="225">
        <f>Tx_km_Auto_2000a10000_sup</f>
        <v>0.5</v>
      </c>
      <c r="Z82" s="229">
        <v>0</v>
      </c>
      <c r="AA82" s="200"/>
      <c r="AB82" s="215">
        <f ca="1">AM84</f>
        <v>0</v>
      </c>
      <c r="AC82" s="438">
        <f ca="1">IF(AB82=0,0,IF('Formulaire de Saisie'!AC11&gt;=8,'Etat Frais Dépl'!Y82,IF('Formulaire de Saisie'!AC11&gt;=6,'Etat Frais Dépl'!X82,'Etat Frais Dépl'!W82)))</f>
        <v>0</v>
      </c>
      <c r="AD82" s="438"/>
      <c r="AE82" s="102" t="s">
        <v>167</v>
      </c>
      <c r="AF82" s="439">
        <f ca="1">AB82*AC82</f>
        <v>0</v>
      </c>
      <c r="AG82" s="439"/>
      <c r="AH82" s="439"/>
      <c r="AK82" s="222" t="s">
        <v>225</v>
      </c>
      <c r="AL82" s="329">
        <v>0</v>
      </c>
      <c r="AM82" s="329">
        <f>IF(U47="",0,IF(km_djp&gt;lim_1,IF(km_djp_prc&lt;=lim_2,km_prc,IF(km_djp&gt;lim_2,0,lim_2-km_djp)),0))</f>
        <v>0</v>
      </c>
      <c r="AN82" s="329">
        <f>IF(AND(km_djp&gt;lim_1,km_djp&lt;=lim_2),IF(km_djp_prc&gt;lim_2,km_djp_prc-lim_2,0),0)</f>
        <v>0</v>
      </c>
      <c r="AO82" s="328">
        <f t="shared" ref="AO82:AO83" si="0">SUM(AL82:AN82)</f>
        <v>0</v>
      </c>
    </row>
    <row r="83" spans="1:41" s="222" customFormat="1" ht="17.100000000000001" customHeight="1" x14ac:dyDescent="0.2">
      <c r="A83" s="230" t="s">
        <v>170</v>
      </c>
      <c r="B83" s="231"/>
      <c r="C83" s="231"/>
      <c r="D83" s="232"/>
      <c r="E83" s="324">
        <f ca="1">SUM(Y70:Z73)</f>
        <v>0</v>
      </c>
      <c r="F83" s="231"/>
      <c r="G83" s="231"/>
      <c r="H83" s="231"/>
      <c r="I83" s="231"/>
      <c r="J83" s="231"/>
      <c r="K83" s="231"/>
      <c r="L83" s="233" t="s">
        <v>171</v>
      </c>
      <c r="M83" s="231"/>
      <c r="N83" s="440">
        <f ca="1">SUM(E80:E83,K80:L82)</f>
        <v>0</v>
      </c>
      <c r="O83" s="440"/>
      <c r="P83" s="234"/>
      <c r="Q83" s="214"/>
      <c r="R83" s="200" t="str">
        <f>"après "&amp;TEXT(km_borne_sup,"# ###")&amp;" km"</f>
        <v>après 10 000 km</v>
      </c>
      <c r="S83" s="200"/>
      <c r="T83" s="200"/>
      <c r="U83" s="200"/>
      <c r="V83" s="200"/>
      <c r="W83" s="223">
        <f>Tx_km_Auto_sup10000_inf</f>
        <v>0.21</v>
      </c>
      <c r="X83" s="224">
        <f>Tx_km_Auto_sup10000_compris</f>
        <v>0.27</v>
      </c>
      <c r="Y83" s="225">
        <f>Tx_km_Auto_sup10000_sup</f>
        <v>0.28999999999999998</v>
      </c>
      <c r="Z83" s="229">
        <v>0</v>
      </c>
      <c r="AA83" s="200"/>
      <c r="AB83" s="215">
        <f ca="1">AN84</f>
        <v>0</v>
      </c>
      <c r="AC83" s="438">
        <f ca="1">IF(AB83=0,0,IF('Formulaire de Saisie'!AC11&gt;=8,'Etat Frais Dépl'!Y83,IF('Formulaire de Saisie'!AC11&gt;=6,'Etat Frais Dépl'!X83,'Etat Frais Dépl'!W83)))</f>
        <v>0</v>
      </c>
      <c r="AD83" s="438"/>
      <c r="AE83" s="102" t="s">
        <v>167</v>
      </c>
      <c r="AF83" s="439">
        <f ca="1">AB83*AC83</f>
        <v>0</v>
      </c>
      <c r="AG83" s="439"/>
      <c r="AH83" s="439"/>
      <c r="AK83" s="222" t="s">
        <v>226</v>
      </c>
      <c r="AL83" s="329">
        <v>0</v>
      </c>
      <c r="AM83" s="329">
        <v>0</v>
      </c>
      <c r="AN83" s="329">
        <f ca="1">IF(km_djp&gt;lim_2,km_prc,0)</f>
        <v>0</v>
      </c>
      <c r="AO83" s="328">
        <f t="shared" ca="1" si="0"/>
        <v>0</v>
      </c>
    </row>
    <row r="84" spans="1:41" s="238" customFormat="1" ht="15" customHeight="1" x14ac:dyDescent="0.2">
      <c r="A84" s="235"/>
      <c r="B84" s="235"/>
      <c r="C84" s="235"/>
      <c r="D84" s="235"/>
      <c r="E84" s="235"/>
      <c r="F84" s="235"/>
      <c r="G84" s="222"/>
      <c r="H84" s="235"/>
      <c r="I84" s="235"/>
      <c r="J84" s="222"/>
      <c r="K84" s="235"/>
      <c r="L84" s="235"/>
      <c r="M84" s="235"/>
      <c r="N84" s="235"/>
      <c r="O84" s="235"/>
      <c r="P84" s="235"/>
      <c r="Q84" s="214"/>
      <c r="R84" s="200"/>
      <c r="S84" s="200"/>
      <c r="T84" s="200"/>
      <c r="U84" s="200"/>
      <c r="V84" s="200"/>
      <c r="W84" s="200"/>
      <c r="X84" s="200"/>
      <c r="Y84" s="200"/>
      <c r="Z84" s="236"/>
      <c r="AA84" s="200"/>
      <c r="AB84" s="236"/>
      <c r="AC84" s="236"/>
      <c r="AD84" s="102"/>
      <c r="AE84" s="102"/>
      <c r="AF84" s="236"/>
      <c r="AG84" s="236"/>
      <c r="AH84" s="237"/>
      <c r="AL84" s="238">
        <f>SUM(AL81:AL83)</f>
        <v>0</v>
      </c>
      <c r="AM84" s="238">
        <f t="shared" ref="AM84:AO84" ca="1" si="1">SUM(AM81:AM83)</f>
        <v>0</v>
      </c>
      <c r="AN84" s="238">
        <f t="shared" ca="1" si="1"/>
        <v>0</v>
      </c>
      <c r="AO84" s="238">
        <f t="shared" ca="1" si="1"/>
        <v>0</v>
      </c>
    </row>
    <row r="85" spans="1:41" s="213" customFormat="1" ht="17.100000000000001" customHeight="1" x14ac:dyDescent="0.2">
      <c r="A85" s="206" t="s">
        <v>172</v>
      </c>
      <c r="B85" s="207"/>
      <c r="C85" s="208"/>
      <c r="D85" s="208"/>
      <c r="E85" s="208"/>
      <c r="F85" s="208"/>
      <c r="G85" s="209"/>
      <c r="H85" s="208"/>
      <c r="I85" s="208"/>
      <c r="J85" s="209"/>
      <c r="K85" s="208"/>
      <c r="L85" s="208"/>
      <c r="M85" s="208"/>
      <c r="N85" s="208"/>
      <c r="O85" s="210"/>
      <c r="P85" s="211"/>
      <c r="Q85" s="214" t="s">
        <v>173</v>
      </c>
      <c r="R85" s="200"/>
      <c r="S85" s="200"/>
      <c r="T85" s="200"/>
      <c r="U85" s="200"/>
      <c r="V85" s="200"/>
      <c r="W85" s="239">
        <f>Taux_km_Moto</f>
        <v>0.14000000000000001</v>
      </c>
      <c r="X85" s="200"/>
      <c r="Y85" s="200"/>
      <c r="Z85" s="226">
        <f>IF('Formulaire de Saisie'!AC9="2 roues",SUM(Z70:Z73),0)</f>
        <v>0</v>
      </c>
      <c r="AA85" s="211"/>
      <c r="AB85" s="215">
        <f>IF('Formulaire de Saisie'!AC9&lt;&gt;"2 roues",0,SUM(AA70:AA73))</f>
        <v>0</v>
      </c>
      <c r="AC85" s="441">
        <f>IF(AB85=0,0,Taux_km_Moto)</f>
        <v>0</v>
      </c>
      <c r="AD85" s="441"/>
      <c r="AE85" s="102" t="s">
        <v>167</v>
      </c>
      <c r="AF85" s="439">
        <f>AB85*AC85</f>
        <v>0</v>
      </c>
      <c r="AG85" s="439"/>
      <c r="AH85" s="439"/>
    </row>
    <row r="86" spans="1:41" s="222" customFormat="1" ht="17.100000000000001" customHeight="1" x14ac:dyDescent="0.2">
      <c r="A86" s="214" t="s">
        <v>174</v>
      </c>
      <c r="B86" s="200"/>
      <c r="C86" s="200" t="s">
        <v>175</v>
      </c>
      <c r="D86" s="200"/>
      <c r="E86" s="240">
        <f ca="1">SUM(AB70:AB73)</f>
        <v>0</v>
      </c>
      <c r="F86" s="200"/>
      <c r="G86" s="200" t="s">
        <v>176</v>
      </c>
      <c r="H86" s="200"/>
      <c r="I86" s="200"/>
      <c r="J86" s="200"/>
      <c r="K86" s="442">
        <f>Taux_repas</f>
        <v>17.5</v>
      </c>
      <c r="L86" s="442"/>
      <c r="M86" s="242" t="s">
        <v>167</v>
      </c>
      <c r="N86" s="443">
        <f ca="1">E86*K86</f>
        <v>0</v>
      </c>
      <c r="O86" s="443"/>
      <c r="P86" s="234"/>
      <c r="Q86" s="214"/>
      <c r="R86" s="200"/>
      <c r="S86" s="200"/>
      <c r="T86" s="200"/>
      <c r="U86" s="200"/>
      <c r="V86" s="200"/>
      <c r="W86" s="200"/>
      <c r="X86" s="200"/>
      <c r="Y86" s="200"/>
      <c r="Z86" s="243">
        <v>0</v>
      </c>
      <c r="AA86" s="200"/>
      <c r="AB86" s="244"/>
      <c r="AC86" s="441">
        <f>IF(AB86=0,0,Taux_km_Moto)</f>
        <v>0</v>
      </c>
      <c r="AD86" s="441"/>
      <c r="AE86" s="102" t="s">
        <v>167</v>
      </c>
      <c r="AF86" s="444">
        <f>AB86*AC86</f>
        <v>0</v>
      </c>
      <c r="AG86" s="444"/>
      <c r="AH86" s="444"/>
    </row>
    <row r="87" spans="1:41" s="222" customFormat="1" ht="17.100000000000001" customHeight="1" x14ac:dyDescent="0.2">
      <c r="A87" s="230"/>
      <c r="B87" s="231"/>
      <c r="C87" s="231"/>
      <c r="D87" s="231"/>
      <c r="E87" s="232"/>
      <c r="F87" s="231"/>
      <c r="G87" s="231"/>
      <c r="H87" s="231"/>
      <c r="I87" s="231"/>
      <c r="J87" s="231"/>
      <c r="K87" s="445"/>
      <c r="L87" s="445"/>
      <c r="M87" s="247"/>
      <c r="N87" s="246"/>
      <c r="O87" s="248"/>
      <c r="P87" s="234"/>
      <c r="Q87" s="214"/>
      <c r="R87" s="200" t="s">
        <v>177</v>
      </c>
      <c r="S87" s="200"/>
      <c r="T87" s="200"/>
      <c r="U87" s="236"/>
      <c r="V87" s="446">
        <f>IF('Formulaire de Saisie'!AC9="2 roues",'Formulaire de Saisie'!AC11&amp;" cm³",0)</f>
        <v>0</v>
      </c>
      <c r="W87" s="446"/>
      <c r="X87" s="249"/>
      <c r="Y87" s="200"/>
      <c r="Z87" s="200"/>
      <c r="AA87" s="200"/>
      <c r="AB87" s="200"/>
      <c r="AC87" s="200"/>
      <c r="AD87" s="200"/>
      <c r="AE87" s="200"/>
      <c r="AF87" s="200"/>
      <c r="AG87" s="200"/>
      <c r="AH87" s="216"/>
    </row>
    <row r="88" spans="1:41" s="238" customFormat="1" ht="15" customHeight="1" x14ac:dyDescent="0.2">
      <c r="A88" s="235"/>
      <c r="B88" s="235"/>
      <c r="C88" s="235"/>
      <c r="D88" s="235"/>
      <c r="E88" s="235"/>
      <c r="F88" s="235"/>
      <c r="G88" s="222"/>
      <c r="H88" s="235"/>
      <c r="I88" s="235"/>
      <c r="J88" s="250"/>
      <c r="K88" s="235"/>
      <c r="L88" s="235"/>
      <c r="M88" s="235"/>
      <c r="N88" s="235"/>
      <c r="O88" s="235"/>
      <c r="P88" s="235"/>
      <c r="Q88" s="251"/>
      <c r="R88" s="252"/>
      <c r="S88" s="252"/>
      <c r="T88" s="252"/>
      <c r="U88" s="252"/>
      <c r="V88" s="252"/>
      <c r="W88" s="252"/>
      <c r="X88" s="252"/>
      <c r="Y88" s="252"/>
      <c r="Z88" s="252"/>
      <c r="AA88" s="252"/>
      <c r="AB88" s="253"/>
      <c r="AC88" s="253"/>
      <c r="AD88" s="252"/>
      <c r="AE88" s="254" t="s">
        <v>178</v>
      </c>
      <c r="AF88" s="447">
        <f ca="1">SUM(AF81:AH83,AF85:AH86)</f>
        <v>0</v>
      </c>
      <c r="AG88" s="447"/>
      <c r="AH88" s="447"/>
    </row>
    <row r="89" spans="1:41" s="213" customFormat="1" ht="17.100000000000001" customHeight="1" x14ac:dyDescent="0.2">
      <c r="A89" s="206" t="s">
        <v>179</v>
      </c>
      <c r="B89" s="207"/>
      <c r="C89" s="209" t="s">
        <v>180</v>
      </c>
      <c r="D89" s="255"/>
      <c r="E89" s="255"/>
      <c r="F89" s="255"/>
      <c r="G89" s="255"/>
      <c r="H89" s="255"/>
      <c r="I89" s="255"/>
      <c r="J89" s="255"/>
      <c r="K89" s="255"/>
      <c r="L89" s="255"/>
      <c r="M89" s="255"/>
      <c r="N89" s="208"/>
      <c r="O89" s="210"/>
      <c r="P89" s="211"/>
      <c r="Q89" s="211"/>
      <c r="R89" s="211"/>
      <c r="S89" s="211"/>
      <c r="T89" s="211"/>
      <c r="U89" s="211"/>
      <c r="V89" s="211"/>
      <c r="W89" s="211"/>
      <c r="X89" s="211"/>
      <c r="Y89" s="211"/>
      <c r="Z89" s="211"/>
      <c r="AA89" s="211"/>
      <c r="AB89" s="211"/>
      <c r="AC89" s="211"/>
      <c r="AD89" s="211"/>
      <c r="AE89" s="211"/>
      <c r="AF89" s="211"/>
      <c r="AG89" s="211"/>
    </row>
    <row r="90" spans="1:41" s="222" customFormat="1" ht="17.100000000000001" customHeight="1" x14ac:dyDescent="0.2">
      <c r="A90" s="214"/>
      <c r="B90" s="200"/>
      <c r="C90" s="200"/>
      <c r="D90" s="200"/>
      <c r="E90" s="200"/>
      <c r="F90" s="200"/>
      <c r="G90" s="448"/>
      <c r="H90" s="448"/>
      <c r="I90" s="448"/>
      <c r="J90" s="448"/>
      <c r="K90" s="448"/>
      <c r="L90" s="448"/>
      <c r="M90" s="200"/>
      <c r="N90" s="200"/>
      <c r="O90" s="256"/>
      <c r="P90" s="234"/>
      <c r="Q90" s="257"/>
      <c r="R90" s="258"/>
      <c r="S90" s="258"/>
      <c r="T90" s="259"/>
      <c r="U90" s="260"/>
      <c r="V90" s="260"/>
      <c r="W90" s="260"/>
      <c r="X90" s="260"/>
      <c r="Y90" s="260"/>
      <c r="Z90" s="260"/>
      <c r="AA90" s="260"/>
      <c r="AB90" s="260"/>
      <c r="AC90" s="260"/>
      <c r="AD90" s="259"/>
      <c r="AE90" s="261" t="s">
        <v>181</v>
      </c>
      <c r="AF90" s="449">
        <f ca="1">SUM(N83,N106,AF88)</f>
        <v>0</v>
      </c>
      <c r="AG90" s="449"/>
      <c r="AH90" s="449"/>
    </row>
    <row r="91" spans="1:41" s="222" customFormat="1" ht="17.100000000000001" customHeight="1" x14ac:dyDescent="0.2">
      <c r="A91" s="214" t="s">
        <v>182</v>
      </c>
      <c r="B91" s="200"/>
      <c r="C91" s="200"/>
      <c r="D91" s="200"/>
      <c r="E91" s="236" t="s">
        <v>183</v>
      </c>
      <c r="F91" s="262">
        <f>IF('Formulaire de Saisie'!E61="&lt;200 000 habitants",'Etat Frais Dépl'!AC70,0)+IF('Formulaire de Saisie'!O61="&lt;200 000 habitants",AC71,0)+IF('Formulaire de Saisie'!Y61="&lt;200 000 habitants",AC72,0)+IF('Formulaire de Saisie'!AI61="&lt;200 000 habitants",'Etat Frais Dépl'!AC73,0)</f>
        <v>0</v>
      </c>
      <c r="G91" s="394" t="s">
        <v>184</v>
      </c>
      <c r="H91" s="394"/>
      <c r="I91" s="394"/>
      <c r="J91" s="394"/>
      <c r="K91" s="450">
        <f>Tx_nuitée_base</f>
        <v>70</v>
      </c>
      <c r="L91" s="450"/>
      <c r="M91" s="200" t="s">
        <v>167</v>
      </c>
      <c r="N91" s="439">
        <f>F91*K91</f>
        <v>0</v>
      </c>
      <c r="O91" s="439"/>
      <c r="P91" s="234"/>
    </row>
    <row r="92" spans="1:41" s="222" customFormat="1" ht="17.100000000000001" customHeight="1" x14ac:dyDescent="0.2">
      <c r="A92" s="214"/>
      <c r="B92" s="200"/>
      <c r="C92" s="200"/>
      <c r="D92" s="200"/>
      <c r="E92" s="262"/>
      <c r="F92" s="200"/>
      <c r="G92" s="200"/>
      <c r="H92" s="200"/>
      <c r="I92" s="200"/>
      <c r="J92" s="200"/>
      <c r="K92" s="442"/>
      <c r="L92" s="442"/>
      <c r="M92" s="102"/>
      <c r="N92" s="263">
        <f>K92*E92</f>
        <v>0</v>
      </c>
      <c r="O92" s="228"/>
      <c r="P92" s="234"/>
      <c r="Q92" s="163"/>
      <c r="R92" s="163"/>
      <c r="S92" s="163"/>
      <c r="T92" s="163"/>
      <c r="U92" s="163"/>
      <c r="V92" s="163"/>
      <c r="W92" s="163"/>
      <c r="X92" s="163"/>
      <c r="Y92" s="163"/>
      <c r="Z92" s="163"/>
      <c r="AA92" s="163"/>
      <c r="AB92" s="163"/>
      <c r="AC92" s="163"/>
      <c r="AD92" s="163"/>
      <c r="AE92" s="163"/>
      <c r="AF92" s="163"/>
      <c r="AG92" s="163"/>
      <c r="AH92" s="163"/>
    </row>
    <row r="93" spans="1:41" s="222" customFormat="1" ht="22.5" customHeight="1" x14ac:dyDescent="0.2">
      <c r="A93" s="451" t="s">
        <v>185</v>
      </c>
      <c r="B93" s="451"/>
      <c r="C93" s="451"/>
      <c r="D93" s="451"/>
      <c r="E93" s="451"/>
      <c r="F93" s="451"/>
      <c r="G93" s="451"/>
      <c r="H93" s="451"/>
      <c r="I93" s="451"/>
      <c r="J93" s="451"/>
      <c r="K93" s="451"/>
      <c r="L93" s="451"/>
      <c r="M93" s="102"/>
      <c r="N93" s="241"/>
      <c r="O93" s="245"/>
      <c r="P93" s="234"/>
      <c r="Q93" s="452"/>
      <c r="R93" s="452"/>
      <c r="S93" s="452"/>
      <c r="T93" s="452"/>
      <c r="U93" s="452"/>
      <c r="V93" s="452"/>
      <c r="W93" s="452"/>
      <c r="X93" s="452"/>
      <c r="Y93" s="452"/>
      <c r="Z93" s="452"/>
      <c r="AA93" s="452"/>
      <c r="AB93" s="452"/>
      <c r="AC93" s="452"/>
      <c r="AD93" s="452"/>
      <c r="AE93" s="452"/>
      <c r="AF93" s="452"/>
      <c r="AG93" s="452"/>
      <c r="AH93" s="452"/>
    </row>
    <row r="94" spans="1:41" s="222" customFormat="1" ht="22.5" customHeight="1" x14ac:dyDescent="0.2">
      <c r="A94" s="214"/>
      <c r="B94" s="200"/>
      <c r="C94" s="200"/>
      <c r="D94" s="200"/>
      <c r="E94" s="236" t="s">
        <v>183</v>
      </c>
      <c r="F94" s="262">
        <f>IF('Formulaire de Saisie'!E61="&gt;200 000 habitants et Grand Paris",'Etat Frais Dépl'!AC70,0)+IF('Formulaire de Saisie'!O61="&gt;200 000 habitants et Grand Paris",AC71,0)+IF('Formulaire de Saisie'!Y61="&gt;200 000 habitants et Grand Paris",AC72,0)+IF('Formulaire de Saisie'!AI61="&gt;200 000 habitants et Grand Paris",'Etat Frais Dépl'!AC73,0)</f>
        <v>0</v>
      </c>
      <c r="G94" s="394" t="s">
        <v>184</v>
      </c>
      <c r="H94" s="394"/>
      <c r="I94" s="394"/>
      <c r="J94" s="394"/>
      <c r="K94" s="450">
        <f>tx_nuitée_sup200000_et_GP</f>
        <v>90</v>
      </c>
      <c r="L94" s="450"/>
      <c r="M94" s="200" t="s">
        <v>167</v>
      </c>
      <c r="N94" s="439">
        <f>F94*K94</f>
        <v>0</v>
      </c>
      <c r="O94" s="439"/>
      <c r="P94" s="200"/>
      <c r="Q94" s="453" t="s">
        <v>186</v>
      </c>
      <c r="R94" s="453"/>
      <c r="S94" s="453"/>
      <c r="T94" s="453"/>
      <c r="U94" s="453"/>
      <c r="V94" s="453"/>
      <c r="W94" s="453"/>
      <c r="X94" s="453"/>
      <c r="Y94" s="453"/>
      <c r="Z94" s="453"/>
      <c r="AA94" s="453"/>
      <c r="AB94" s="453"/>
      <c r="AC94" s="453"/>
      <c r="AD94" s="453"/>
      <c r="AE94" s="453"/>
      <c r="AF94" s="453"/>
      <c r="AG94" s="453"/>
      <c r="AH94" s="453"/>
    </row>
    <row r="95" spans="1:41" s="222" customFormat="1" ht="22.5" customHeight="1" x14ac:dyDescent="0.2">
      <c r="A95" s="214" t="s">
        <v>187</v>
      </c>
      <c r="B95" s="200"/>
      <c r="C95" s="200"/>
      <c r="D95" s="200"/>
      <c r="E95" s="243"/>
      <c r="F95" s="200"/>
      <c r="G95" s="200"/>
      <c r="H95" s="200"/>
      <c r="I95" s="200"/>
      <c r="J95" s="200"/>
      <c r="K95" s="442">
        <v>0</v>
      </c>
      <c r="L95" s="442"/>
      <c r="M95" s="102"/>
      <c r="N95" s="241"/>
      <c r="O95" s="245"/>
      <c r="P95" s="234"/>
      <c r="Q95" s="200"/>
      <c r="R95" s="200"/>
      <c r="S95" s="200"/>
      <c r="T95" s="200"/>
      <c r="U95" s="200"/>
      <c r="V95" s="200"/>
      <c r="W95" s="200"/>
      <c r="X95" s="200"/>
      <c r="Y95" s="200"/>
      <c r="Z95" s="200"/>
      <c r="AA95" s="200"/>
      <c r="AB95" s="200"/>
      <c r="AC95" s="200"/>
      <c r="AD95" s="200"/>
      <c r="AE95" s="200"/>
      <c r="AF95" s="200"/>
      <c r="AG95" s="200"/>
    </row>
    <row r="96" spans="1:41" s="222" customFormat="1" ht="22.5" customHeight="1" x14ac:dyDescent="0.2">
      <c r="A96" s="214"/>
      <c r="B96" s="200"/>
      <c r="C96" s="200"/>
      <c r="D96" s="200"/>
      <c r="E96" s="236" t="s">
        <v>183</v>
      </c>
      <c r="F96" s="262">
        <f>IF('Formulaire de Saisie'!E61="Paris",'Etat Frais Dépl'!AC70,0)+IF('Formulaire de Saisie'!O61="Paris",AC71,0)+IF('Formulaire de Saisie'!Y61="Paris",AC72,0)+IF('Formulaire de Saisie'!AI61="Paris",'Etat Frais Dépl'!AC73,0)</f>
        <v>0</v>
      </c>
      <c r="G96" s="394" t="s">
        <v>184</v>
      </c>
      <c r="H96" s="394"/>
      <c r="I96" s="394"/>
      <c r="J96" s="394"/>
      <c r="K96" s="454">
        <f>Tx_nuitée_Paris</f>
        <v>110</v>
      </c>
      <c r="L96" s="454"/>
      <c r="M96" s="200" t="s">
        <v>167</v>
      </c>
      <c r="N96" s="439">
        <f>F96*K96</f>
        <v>0</v>
      </c>
      <c r="O96" s="439"/>
      <c r="P96" s="234"/>
      <c r="Z96" s="264"/>
      <c r="AA96" s="264"/>
      <c r="AB96" s="264"/>
      <c r="AC96" s="265"/>
      <c r="AD96" s="266"/>
      <c r="AE96" s="266"/>
      <c r="AF96" s="266"/>
      <c r="AG96" s="266"/>
      <c r="AH96" s="267" t="str">
        <f ca="1">"Fait à "&amp;PROPER('Formulaire de Saisie'!D19)&amp;", le "&amp;IF(OR(COUNTA(A70:D73)=0,TODAY()&lt;'Formulaire de Saisie'!E36,TODAY()&lt;'Formulaire de Saisie'!E41,TODAY()&lt;'Formulaire de Saisie'!O36,TODAY()&lt;'Formulaire de Saisie'!O41,TODAY()&lt;'Formulaire de Saisie'!Y36,TODAY()&lt;'Formulaire de Saisie'!Y41,TODAY()&lt;'Formulaire de Saisie'!AI36,TODAY()&lt;'Formulaire de Saisie'!AI41),"? Dates déplacements &gt; date du jour",IF(AF90=0,"",TEXT(TODAY(),"jj mmmm aaaa")))</f>
        <v xml:space="preserve">Fait à , le </v>
      </c>
    </row>
    <row r="97" spans="1:35" s="222" customFormat="1" ht="22.5" customHeight="1" x14ac:dyDescent="0.2">
      <c r="A97" s="214" t="s">
        <v>188</v>
      </c>
      <c r="B97" s="200"/>
      <c r="C97" s="200"/>
      <c r="D97" s="200"/>
      <c r="E97" s="236"/>
      <c r="F97" s="200"/>
      <c r="G97" s="200"/>
      <c r="H97" s="200"/>
      <c r="I97" s="200"/>
      <c r="J97" s="236"/>
      <c r="K97" s="200"/>
      <c r="L97" s="200"/>
      <c r="M97" s="200"/>
      <c r="N97" s="236"/>
      <c r="O97" s="268"/>
      <c r="P97" s="200"/>
    </row>
    <row r="98" spans="1:35" s="222" customFormat="1" ht="22.5" customHeight="1" x14ac:dyDescent="0.2">
      <c r="A98" s="230"/>
      <c r="B98" s="231"/>
      <c r="C98" s="231"/>
      <c r="D98" s="231"/>
      <c r="E98" s="232" t="s">
        <v>183</v>
      </c>
      <c r="F98" s="269">
        <f>IF('Formulaire de Saisie'!E61="Travailleurs handicapés",'Etat Frais Dépl'!AC70,0)+IF('Formulaire de Saisie'!O61="Travailleurs handicapés",AC71,0)+IF('Formulaire de Saisie'!Y61="Travailleurs handicapés",AC72,0)+IF('Formulaire de Saisie'!AI61="Travailleurs handicapés",'Etat Frais Dépl'!AC73,0)</f>
        <v>0</v>
      </c>
      <c r="G98" s="455" t="s">
        <v>184</v>
      </c>
      <c r="H98" s="455"/>
      <c r="I98" s="455"/>
      <c r="J98" s="455"/>
      <c r="K98" s="456">
        <f>Tx_nuitée_Trav_Handi</f>
        <v>120</v>
      </c>
      <c r="L98" s="456"/>
      <c r="M98" s="270" t="s">
        <v>167</v>
      </c>
      <c r="N98" s="457">
        <f>F98*K98</f>
        <v>0</v>
      </c>
      <c r="O98" s="457"/>
      <c r="P98" s="234"/>
      <c r="Q98" s="222" t="s">
        <v>189</v>
      </c>
      <c r="R98" s="271"/>
      <c r="S98" s="271"/>
      <c r="T98" s="271"/>
      <c r="Y98" s="163"/>
      <c r="Z98" s="272" t="str">
        <f>"Code Action : "&amp;REPT(".",80)</f>
        <v>Code Action : ................................................................................</v>
      </c>
      <c r="AA98" s="273"/>
      <c r="AB98" s="273"/>
      <c r="AC98" s="458" t="str">
        <f>Y10</f>
        <v/>
      </c>
      <c r="AD98" s="458"/>
      <c r="AE98" s="458"/>
      <c r="AF98" s="458"/>
      <c r="AG98" s="458"/>
      <c r="AH98" s="458"/>
      <c r="AI98" s="222" t="s">
        <v>190</v>
      </c>
    </row>
    <row r="99" spans="1:35" s="222" customFormat="1" ht="9.75" customHeight="1" x14ac:dyDescent="0.2">
      <c r="A99" s="259"/>
      <c r="B99" s="259"/>
      <c r="C99" s="259"/>
      <c r="D99" s="259"/>
      <c r="E99" s="274"/>
      <c r="F99" s="259"/>
      <c r="G99" s="259"/>
      <c r="H99" s="259"/>
      <c r="I99" s="259"/>
      <c r="J99" s="259"/>
      <c r="K99" s="459">
        <v>0</v>
      </c>
      <c r="L99" s="459"/>
      <c r="M99" s="276"/>
      <c r="N99" s="275"/>
      <c r="O99" s="275"/>
      <c r="P99" s="234"/>
      <c r="Q99" s="460" t="s">
        <v>191</v>
      </c>
      <c r="R99" s="460"/>
      <c r="S99" s="460"/>
      <c r="T99" s="460"/>
      <c r="U99" s="460"/>
      <c r="V99" s="460"/>
      <c r="W99" s="460"/>
      <c r="X99" s="460"/>
      <c r="Z99" s="277"/>
      <c r="AA99" s="278"/>
      <c r="AB99" s="278"/>
      <c r="AC99" s="278"/>
      <c r="AD99" s="278"/>
      <c r="AE99" s="278"/>
      <c r="AF99" s="278"/>
      <c r="AG99" s="278"/>
      <c r="AH99" s="279"/>
    </row>
    <row r="100" spans="1:35" s="238" customFormat="1" ht="15" customHeight="1" x14ac:dyDescent="0.2">
      <c r="A100" s="206" t="s">
        <v>192</v>
      </c>
      <c r="B100" s="207"/>
      <c r="C100" s="208"/>
      <c r="D100" s="208"/>
      <c r="E100" s="280"/>
      <c r="F100" s="208"/>
      <c r="G100" s="209"/>
      <c r="H100" s="208"/>
      <c r="I100" s="208"/>
      <c r="J100" s="209"/>
      <c r="K100" s="208"/>
      <c r="L100" s="208"/>
      <c r="M100" s="208"/>
      <c r="N100" s="208"/>
      <c r="O100" s="210"/>
      <c r="P100" s="235"/>
      <c r="Q100" s="460"/>
      <c r="R100" s="460"/>
      <c r="S100" s="460"/>
      <c r="T100" s="460"/>
      <c r="U100" s="460"/>
      <c r="V100" s="460"/>
      <c r="W100" s="460"/>
      <c r="X100" s="460"/>
      <c r="Y100" s="163"/>
      <c r="Z100" s="281" t="str">
        <f>"Vu service fait, le : "&amp;REPT(".",100)</f>
        <v>Vu service fait, le : ....................................................................................................</v>
      </c>
      <c r="AA100" s="282"/>
      <c r="AB100" s="282"/>
      <c r="AC100" s="461" t="str">
        <f>IF('Formulaire de Saisie'!AU15="","",'Formulaire de Saisie'!AU15)</f>
        <v/>
      </c>
      <c r="AD100" s="461"/>
      <c r="AE100" s="461"/>
      <c r="AF100" s="461"/>
      <c r="AG100" s="461"/>
      <c r="AH100" s="461"/>
      <c r="AI100" s="238" t="s">
        <v>190</v>
      </c>
    </row>
    <row r="101" spans="1:35" s="238" customFormat="1" ht="17.100000000000001" customHeight="1" x14ac:dyDescent="0.2">
      <c r="A101" s="230"/>
      <c r="B101" s="231"/>
      <c r="C101" s="231" t="s">
        <v>193</v>
      </c>
      <c r="D101" s="253"/>
      <c r="E101" s="283"/>
      <c r="F101" s="253"/>
      <c r="G101" s="231" t="s">
        <v>194</v>
      </c>
      <c r="H101" s="462"/>
      <c r="I101" s="462"/>
      <c r="J101" s="231"/>
      <c r="K101" s="463">
        <v>0</v>
      </c>
      <c r="L101" s="463"/>
      <c r="M101" s="247" t="s">
        <v>167</v>
      </c>
      <c r="N101" s="457">
        <f>E101*H101</f>
        <v>0</v>
      </c>
      <c r="O101" s="457"/>
      <c r="P101" s="211"/>
      <c r="Q101" s="284"/>
      <c r="R101" s="285"/>
      <c r="S101" s="285"/>
      <c r="T101" s="285"/>
      <c r="U101" s="285"/>
      <c r="V101" s="285"/>
      <c r="W101" s="285"/>
      <c r="X101" s="286"/>
      <c r="Y101" s="163"/>
      <c r="Z101" s="287"/>
      <c r="AA101" s="288"/>
      <c r="AB101" s="282"/>
      <c r="AC101" s="282"/>
      <c r="AD101" s="282"/>
      <c r="AE101" s="282"/>
      <c r="AF101" s="282"/>
      <c r="AG101" s="282"/>
      <c r="AH101" s="289"/>
    </row>
    <row r="102" spans="1:35" s="238" customFormat="1" ht="17.100000000000001" customHeight="1" x14ac:dyDescent="0.2">
      <c r="A102" s="235"/>
      <c r="B102" s="235"/>
      <c r="C102" s="235"/>
      <c r="D102" s="235"/>
      <c r="E102" s="235"/>
      <c r="F102" s="235"/>
      <c r="G102" s="222"/>
      <c r="H102" s="235"/>
      <c r="I102" s="235"/>
      <c r="J102" s="222"/>
      <c r="K102" s="235"/>
      <c r="L102" s="235"/>
      <c r="M102" s="235"/>
      <c r="N102" s="235"/>
      <c r="O102" s="235"/>
      <c r="P102" s="234"/>
      <c r="Q102" s="124"/>
      <c r="R102" s="111"/>
      <c r="S102" s="111"/>
      <c r="T102" s="111"/>
      <c r="U102" s="111"/>
      <c r="V102" s="111"/>
      <c r="W102" s="111"/>
      <c r="X102" s="130"/>
      <c r="Y102" s="163"/>
      <c r="Z102" s="290" t="str">
        <f>"Nom :"&amp;REPT(".",100)</f>
        <v>Nom :....................................................................................................</v>
      </c>
      <c r="AA102" s="282"/>
      <c r="AB102" s="282"/>
      <c r="AC102" s="464" t="str">
        <f>IF('Formulaire de Saisie'!AU17="","",'Formulaire de Saisie'!AU17)</f>
        <v/>
      </c>
      <c r="AD102" s="464"/>
      <c r="AE102" s="464"/>
      <c r="AF102" s="464"/>
      <c r="AG102" s="464"/>
      <c r="AH102" s="464"/>
      <c r="AI102" s="238" t="s">
        <v>190</v>
      </c>
    </row>
    <row r="103" spans="1:35" s="238" customFormat="1" ht="15" customHeight="1" x14ac:dyDescent="0.2">
      <c r="A103" s="291" t="s">
        <v>195</v>
      </c>
      <c r="B103" s="209"/>
      <c r="C103" s="209" t="s">
        <v>193</v>
      </c>
      <c r="D103" s="292"/>
      <c r="E103" s="293"/>
      <c r="F103" s="209"/>
      <c r="G103" s="209" t="s">
        <v>194</v>
      </c>
      <c r="H103" s="465"/>
      <c r="I103" s="465"/>
      <c r="J103" s="209"/>
      <c r="K103" s="466">
        <v>0</v>
      </c>
      <c r="L103" s="466"/>
      <c r="M103" s="212" t="s">
        <v>167</v>
      </c>
      <c r="N103" s="467">
        <f>E103*H103</f>
        <v>0</v>
      </c>
      <c r="O103" s="467"/>
      <c r="P103" s="235"/>
      <c r="Q103" s="124"/>
      <c r="R103" s="111"/>
      <c r="S103" s="111"/>
      <c r="T103" s="111"/>
      <c r="U103" s="111"/>
      <c r="V103" s="111"/>
      <c r="W103" s="111"/>
      <c r="X103" s="130"/>
      <c r="Y103" s="163"/>
      <c r="Z103" s="290" t="s">
        <v>196</v>
      </c>
      <c r="AA103" s="282"/>
      <c r="AB103" s="468"/>
      <c r="AC103" s="468"/>
      <c r="AD103" s="468"/>
      <c r="AE103" s="468"/>
      <c r="AF103" s="468"/>
      <c r="AG103" s="468"/>
      <c r="AH103" s="468"/>
    </row>
    <row r="104" spans="1:35" s="222" customFormat="1" ht="17.100000000000001" customHeight="1" x14ac:dyDescent="0.2">
      <c r="A104" s="214" t="s">
        <v>197</v>
      </c>
      <c r="B104" s="200"/>
      <c r="C104" s="200" t="s">
        <v>193</v>
      </c>
      <c r="D104" s="200"/>
      <c r="E104" s="199">
        <v>0</v>
      </c>
      <c r="F104" s="200"/>
      <c r="G104" s="200" t="s">
        <v>198</v>
      </c>
      <c r="H104" s="469"/>
      <c r="I104" s="469"/>
      <c r="J104" s="200"/>
      <c r="K104" s="442">
        <v>0</v>
      </c>
      <c r="L104" s="442"/>
      <c r="M104" s="102" t="s">
        <v>167</v>
      </c>
      <c r="N104" s="470">
        <f>E104*H104</f>
        <v>0</v>
      </c>
      <c r="O104" s="470"/>
      <c r="P104" s="200"/>
      <c r="Q104" s="124"/>
      <c r="R104" s="111"/>
      <c r="S104" s="111"/>
      <c r="T104" s="111"/>
      <c r="U104" s="111"/>
      <c r="V104" s="111"/>
      <c r="W104" s="111"/>
      <c r="X104" s="130"/>
      <c r="Y104" s="163"/>
      <c r="Z104" s="294"/>
      <c r="AA104" s="295"/>
      <c r="AB104" s="468"/>
      <c r="AC104" s="468"/>
      <c r="AD104" s="468"/>
      <c r="AE104" s="468"/>
      <c r="AF104" s="468"/>
      <c r="AG104" s="468"/>
      <c r="AH104" s="468"/>
    </row>
    <row r="105" spans="1:35" s="222" customFormat="1" ht="17.100000000000001" customHeight="1" x14ac:dyDescent="0.2">
      <c r="A105" s="214"/>
      <c r="B105" s="200"/>
      <c r="C105" s="200"/>
      <c r="D105" s="200"/>
      <c r="E105" s="200"/>
      <c r="F105" s="200"/>
      <c r="G105" s="200"/>
      <c r="H105" s="200"/>
      <c r="I105" s="200"/>
      <c r="J105" s="200"/>
      <c r="K105" s="200"/>
      <c r="L105" s="200"/>
      <c r="M105" s="200"/>
      <c r="N105" s="200"/>
      <c r="O105" s="216"/>
      <c r="P105" s="200"/>
      <c r="Q105" s="124"/>
      <c r="R105" s="111"/>
      <c r="S105" s="111"/>
      <c r="T105" s="111"/>
      <c r="U105" s="111"/>
      <c r="V105" s="111"/>
      <c r="W105" s="111"/>
      <c r="X105" s="130"/>
      <c r="Y105" s="163"/>
      <c r="Z105" s="294"/>
      <c r="AA105" s="295"/>
      <c r="AB105" s="468"/>
      <c r="AC105" s="468"/>
      <c r="AD105" s="468"/>
      <c r="AE105" s="468"/>
      <c r="AF105" s="468"/>
      <c r="AG105" s="468"/>
      <c r="AH105" s="468"/>
    </row>
    <row r="106" spans="1:35" s="222" customFormat="1" ht="16.5" customHeight="1" x14ac:dyDescent="0.2">
      <c r="A106" s="230"/>
      <c r="B106" s="231"/>
      <c r="C106" s="231"/>
      <c r="D106" s="231"/>
      <c r="E106" s="231"/>
      <c r="F106" s="231"/>
      <c r="G106" s="231"/>
      <c r="H106" s="231"/>
      <c r="I106" s="231"/>
      <c r="J106" s="231"/>
      <c r="K106" s="231"/>
      <c r="L106" s="296" t="s">
        <v>199</v>
      </c>
      <c r="M106" s="297"/>
      <c r="N106" s="471">
        <f ca="1">SUM(N86,N91,N94,N96,N98,N101,N103,N104)</f>
        <v>0</v>
      </c>
      <c r="O106" s="471"/>
      <c r="P106" s="200"/>
      <c r="Q106" s="298"/>
      <c r="R106" s="299"/>
      <c r="S106" s="299"/>
      <c r="T106" s="299"/>
      <c r="U106" s="299"/>
      <c r="V106" s="299"/>
      <c r="W106" s="299"/>
      <c r="X106" s="300"/>
      <c r="Y106" s="163"/>
      <c r="Z106" s="301"/>
      <c r="AA106" s="302"/>
      <c r="AB106" s="468"/>
      <c r="AC106" s="468"/>
      <c r="AD106" s="468"/>
      <c r="AE106" s="468"/>
      <c r="AF106" s="468"/>
      <c r="AG106" s="468"/>
      <c r="AH106" s="468"/>
    </row>
    <row r="115" spans="18:34" ht="20.25" x14ac:dyDescent="0.2">
      <c r="R115" s="222"/>
      <c r="S115" s="235"/>
      <c r="T115" s="235"/>
      <c r="U115" s="235"/>
      <c r="V115" s="235"/>
      <c r="W115" s="235"/>
      <c r="X115" s="235"/>
      <c r="Y115" s="303"/>
      <c r="Z115" s="303"/>
      <c r="AA115" s="235"/>
      <c r="AB115" s="235"/>
      <c r="AC115" s="235"/>
      <c r="AD115" s="235"/>
      <c r="AE115" s="235"/>
      <c r="AF115" s="235"/>
      <c r="AG115" s="304"/>
      <c r="AH115" s="304"/>
    </row>
    <row r="116" spans="18:34" x14ac:dyDescent="0.2">
      <c r="R116" s="271"/>
      <c r="S116" s="235"/>
      <c r="T116" s="235"/>
      <c r="U116" s="235"/>
      <c r="V116" s="235"/>
      <c r="W116" s="235"/>
      <c r="X116" s="235"/>
      <c r="Y116" s="235"/>
      <c r="Z116" s="235"/>
      <c r="AA116" s="235"/>
      <c r="AB116" s="235"/>
      <c r="AC116" s="235"/>
      <c r="AD116" s="235"/>
      <c r="AE116" s="235"/>
      <c r="AF116" s="235"/>
      <c r="AG116" s="304"/>
      <c r="AH116" s="304"/>
    </row>
    <row r="117" spans="18:34" x14ac:dyDescent="0.2">
      <c r="R117" s="235"/>
      <c r="S117" s="235"/>
      <c r="T117" s="235"/>
      <c r="U117" s="235"/>
      <c r="V117" s="235"/>
      <c r="W117" s="235"/>
      <c r="X117" s="235"/>
      <c r="Y117" s="235"/>
      <c r="Z117" s="235"/>
      <c r="AA117" s="235"/>
      <c r="AB117" s="235"/>
      <c r="AC117" s="235"/>
      <c r="AD117" s="235"/>
      <c r="AE117" s="235"/>
      <c r="AF117" s="235"/>
      <c r="AG117" s="304"/>
      <c r="AH117" s="304"/>
    </row>
    <row r="118" spans="18:34" x14ac:dyDescent="0.2">
      <c r="R118" s="305"/>
      <c r="S118" s="222"/>
      <c r="T118" s="222"/>
      <c r="U118" s="222"/>
      <c r="V118" s="222"/>
      <c r="W118" s="222"/>
      <c r="X118" s="222"/>
      <c r="Y118" s="222"/>
      <c r="Z118" s="222"/>
      <c r="AA118" s="222"/>
      <c r="AB118" s="222"/>
      <c r="AC118" s="222"/>
      <c r="AD118" s="222"/>
      <c r="AE118" s="222"/>
      <c r="AF118" s="222"/>
      <c r="AG118" s="305"/>
      <c r="AH118" s="305"/>
    </row>
    <row r="119" spans="18:34" x14ac:dyDescent="0.2">
      <c r="R119" s="222"/>
      <c r="S119" s="222"/>
      <c r="T119" s="222"/>
      <c r="U119" s="222"/>
      <c r="V119" s="222"/>
      <c r="W119" s="222"/>
      <c r="X119" s="222"/>
      <c r="Y119" s="222"/>
      <c r="Z119" s="306"/>
      <c r="AA119" s="222"/>
      <c r="AB119" s="222"/>
      <c r="AC119" s="222"/>
      <c r="AD119" s="222"/>
      <c r="AE119" s="222"/>
      <c r="AF119" s="222"/>
      <c r="AG119" s="305"/>
      <c r="AH119" s="305"/>
    </row>
  </sheetData>
  <sheetProtection password="DC28" sheet="1" objects="1" scenarios="1"/>
  <mergeCells count="162">
    <mergeCell ref="AC102:AH102"/>
    <mergeCell ref="H103:I103"/>
    <mergeCell ref="K103:L103"/>
    <mergeCell ref="N103:O103"/>
    <mergeCell ref="AB103:AH106"/>
    <mergeCell ref="H104:I104"/>
    <mergeCell ref="K104:L104"/>
    <mergeCell ref="N104:O104"/>
    <mergeCell ref="N106:O106"/>
    <mergeCell ref="G98:J98"/>
    <mergeCell ref="K98:L98"/>
    <mergeCell ref="N98:O98"/>
    <mergeCell ref="AC98:AH98"/>
    <mergeCell ref="K99:L99"/>
    <mergeCell ref="Q99:X100"/>
    <mergeCell ref="AC100:AH100"/>
    <mergeCell ref="H101:I101"/>
    <mergeCell ref="K101:L101"/>
    <mergeCell ref="N101:O101"/>
    <mergeCell ref="A93:L93"/>
    <mergeCell ref="Q93:AH93"/>
    <mergeCell ref="G94:J94"/>
    <mergeCell ref="K94:L94"/>
    <mergeCell ref="N94:O94"/>
    <mergeCell ref="Q94:AH94"/>
    <mergeCell ref="K95:L95"/>
    <mergeCell ref="G96:J96"/>
    <mergeCell ref="K96:L96"/>
    <mergeCell ref="N96:O96"/>
    <mergeCell ref="K87:L87"/>
    <mergeCell ref="V87:W87"/>
    <mergeCell ref="AF88:AH88"/>
    <mergeCell ref="G90:L90"/>
    <mergeCell ref="AF90:AH90"/>
    <mergeCell ref="G91:J91"/>
    <mergeCell ref="K91:L91"/>
    <mergeCell ref="N91:O91"/>
    <mergeCell ref="K92:L92"/>
    <mergeCell ref="N83:O83"/>
    <mergeCell ref="AC83:AD83"/>
    <mergeCell ref="AF83:AH83"/>
    <mergeCell ref="AC85:AD85"/>
    <mergeCell ref="AF85:AH85"/>
    <mergeCell ref="K86:L86"/>
    <mergeCell ref="N86:O86"/>
    <mergeCell ref="AC86:AD86"/>
    <mergeCell ref="AF86:AH86"/>
    <mergeCell ref="K75:L75"/>
    <mergeCell ref="U75:V75"/>
    <mergeCell ref="AA75:AH77"/>
    <mergeCell ref="A78:AH78"/>
    <mergeCell ref="K80:L80"/>
    <mergeCell ref="K81:L81"/>
    <mergeCell ref="AC81:AD81"/>
    <mergeCell ref="AF81:AH81"/>
    <mergeCell ref="K82:L82"/>
    <mergeCell ref="AC82:AD82"/>
    <mergeCell ref="AF82:AH82"/>
    <mergeCell ref="AC72:AG72"/>
    <mergeCell ref="A73:D73"/>
    <mergeCell ref="E73:F73"/>
    <mergeCell ref="M73:N73"/>
    <mergeCell ref="O73:P73"/>
    <mergeCell ref="Q73:R73"/>
    <mergeCell ref="S73:T73"/>
    <mergeCell ref="U73:V73"/>
    <mergeCell ref="W73:X73"/>
    <mergeCell ref="Y73:Z73"/>
    <mergeCell ref="AC73:AG73"/>
    <mergeCell ref="A72:D72"/>
    <mergeCell ref="E72:F72"/>
    <mergeCell ref="M72:N72"/>
    <mergeCell ref="O72:P72"/>
    <mergeCell ref="Q72:R72"/>
    <mergeCell ref="S72:T72"/>
    <mergeCell ref="U72:V72"/>
    <mergeCell ref="W72:X72"/>
    <mergeCell ref="Y72:Z72"/>
    <mergeCell ref="AC70:AG70"/>
    <mergeCell ref="A71:D71"/>
    <mergeCell ref="E71:F71"/>
    <mergeCell ref="M71:N71"/>
    <mergeCell ref="O71:P71"/>
    <mergeCell ref="Q71:R71"/>
    <mergeCell ref="S71:T71"/>
    <mergeCell ref="U71:V71"/>
    <mergeCell ref="W71:X71"/>
    <mergeCell ref="Y71:Z71"/>
    <mergeCell ref="AC71:AG71"/>
    <mergeCell ref="A70:D70"/>
    <mergeCell ref="E70:F70"/>
    <mergeCell ref="M70:N70"/>
    <mergeCell ref="O70:P70"/>
    <mergeCell ref="Q70:R70"/>
    <mergeCell ref="S70:T70"/>
    <mergeCell ref="U70:V70"/>
    <mergeCell ref="W70:X70"/>
    <mergeCell ref="Y70:Z70"/>
    <mergeCell ref="AB57:AG57"/>
    <mergeCell ref="A58:N58"/>
    <mergeCell ref="A60:N61"/>
    <mergeCell ref="A66:N67"/>
    <mergeCell ref="O66:AH67"/>
    <mergeCell ref="A68:D69"/>
    <mergeCell ref="E68:F69"/>
    <mergeCell ref="G68:G69"/>
    <mergeCell ref="H68:I68"/>
    <mergeCell ref="J68:J69"/>
    <mergeCell ref="K68:L68"/>
    <mergeCell ref="M68:N69"/>
    <mergeCell ref="O68:P69"/>
    <mergeCell ref="Q68:Z68"/>
    <mergeCell ref="AB68:AB69"/>
    <mergeCell ref="AC68:AG69"/>
    <mergeCell ref="AH68:AH69"/>
    <mergeCell ref="Q69:R69"/>
    <mergeCell ref="S69:T69"/>
    <mergeCell ref="U69:V69"/>
    <mergeCell ref="W69:X69"/>
    <mergeCell ref="Y69:Z69"/>
    <mergeCell ref="U36:AG36"/>
    <mergeCell ref="A37:F41"/>
    <mergeCell ref="G38:N42"/>
    <mergeCell ref="Q42:T44"/>
    <mergeCell ref="U42:V44"/>
    <mergeCell ref="W42:X44"/>
    <mergeCell ref="Y42:AD43"/>
    <mergeCell ref="A44:F47"/>
    <mergeCell ref="G44:N47"/>
    <mergeCell ref="Q45:T46"/>
    <mergeCell ref="U45:V46"/>
    <mergeCell ref="W45:X46"/>
    <mergeCell ref="Q47:T53"/>
    <mergeCell ref="U47:V49"/>
    <mergeCell ref="W47:X49"/>
    <mergeCell ref="A49:F50"/>
    <mergeCell ref="G52:N56"/>
    <mergeCell ref="A54:F56"/>
    <mergeCell ref="A18:F20"/>
    <mergeCell ref="R20:AG23"/>
    <mergeCell ref="A23:F27"/>
    <mergeCell ref="T28:AG28"/>
    <mergeCell ref="A29:F35"/>
    <mergeCell ref="U30:AG30"/>
    <mergeCell ref="G32:N33"/>
    <mergeCell ref="V32:AG32"/>
    <mergeCell ref="G34:N35"/>
    <mergeCell ref="V34:AG34"/>
    <mergeCell ref="T4:X4"/>
    <mergeCell ref="A5:O5"/>
    <mergeCell ref="A6:O6"/>
    <mergeCell ref="R7:T7"/>
    <mergeCell ref="AB7:AG7"/>
    <mergeCell ref="G11:N12"/>
    <mergeCell ref="Q14:AG15"/>
    <mergeCell ref="Q16:AG16"/>
    <mergeCell ref="Q17:AG17"/>
    <mergeCell ref="Y11:AG11"/>
    <mergeCell ref="Y12:AG12"/>
    <mergeCell ref="Y10:AG10"/>
    <mergeCell ref="Y9:AG9"/>
    <mergeCell ref="Y8:AG8"/>
  </mergeCells>
  <conditionalFormatting sqref="Q95:AH97 Q99 Q98:Y98 Y104:AA106 Y99:Y103 AA103:AB103 AA102:AC102 AA100:AC100 AA101:AH101 AA98:AC98 AA99:AH99">
    <cfRule type="expression" dxfId="1" priority="2">
      <formula>AND($A$70="",$A$71="",$A$72="",$A$73="")</formula>
    </cfRule>
  </conditionalFormatting>
  <conditionalFormatting sqref="Z98:Z103">
    <cfRule type="expression" dxfId="0" priority="3">
      <formula>AND($A$70="",$A$71="",$A$72="",$A$73="")</formula>
    </cfRule>
  </conditionalFormatting>
  <dataValidations count="1">
    <dataValidation type="decimal" allowBlank="1" showInputMessage="1" showErrorMessage="1" sqref="E80">
      <formula1>0</formula1>
      <formula2>99</formula2>
    </dataValidation>
  </dataValidations>
  <printOptions horizontalCentered="1"/>
  <pageMargins left="0.15763888888888899" right="0.15763888888888899" top="0.27569444444444402" bottom="0.196527777777778" header="0.51180555555555496" footer="0.51180555555555496"/>
  <pageSetup paperSize="8" scale="97" firstPageNumber="0" fitToHeight="2"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D12" sqref="D12"/>
    </sheetView>
  </sheetViews>
  <sheetFormatPr baseColWidth="10" defaultColWidth="9.140625" defaultRowHeight="12.75" x14ac:dyDescent="0.2"/>
  <cols>
    <col min="1" max="1" width="14.28515625" customWidth="1"/>
    <col min="2" max="2" width="3.140625" customWidth="1"/>
    <col min="3" max="3" width="2.5703125" customWidth="1"/>
    <col min="4" max="1025" width="10.7109375" customWidth="1"/>
  </cols>
  <sheetData>
    <row r="1" spans="1:4" x14ac:dyDescent="0.2">
      <c r="A1" t="s">
        <v>200</v>
      </c>
    </row>
    <row r="2" spans="1:4" x14ac:dyDescent="0.2">
      <c r="A2" s="307" t="s">
        <v>201</v>
      </c>
      <c r="B2" s="308" t="s">
        <v>202</v>
      </c>
      <c r="C2" s="309">
        <v>5</v>
      </c>
      <c r="D2" s="310">
        <v>0.28999999999999998</v>
      </c>
    </row>
    <row r="3" spans="1:4" x14ac:dyDescent="0.2">
      <c r="A3" s="311">
        <v>2000</v>
      </c>
      <c r="B3" s="308">
        <f>C2+1</f>
        <v>6</v>
      </c>
      <c r="C3" s="308">
        <v>7</v>
      </c>
      <c r="D3" s="312">
        <v>0.37</v>
      </c>
    </row>
    <row r="4" spans="1:4" x14ac:dyDescent="0.2">
      <c r="A4" s="307"/>
      <c r="B4" s="308" t="s">
        <v>203</v>
      </c>
      <c r="C4" s="309">
        <v>8</v>
      </c>
      <c r="D4" s="313">
        <v>0.41</v>
      </c>
    </row>
    <row r="5" spans="1:4" ht="4.5" customHeight="1" x14ac:dyDescent="0.2">
      <c r="A5" s="314"/>
    </row>
    <row r="6" spans="1:4" x14ac:dyDescent="0.2">
      <c r="A6" s="315" t="s">
        <v>204</v>
      </c>
      <c r="B6" s="316" t="str">
        <f t="shared" ref="B6:C8" si="0">B2</f>
        <v>≤</v>
      </c>
      <c r="C6" s="316">
        <f t="shared" si="0"/>
        <v>5</v>
      </c>
      <c r="D6" s="317">
        <v>0.36</v>
      </c>
    </row>
    <row r="7" spans="1:4" x14ac:dyDescent="0.2">
      <c r="A7" s="315">
        <f>A3</f>
        <v>2000</v>
      </c>
      <c r="B7" s="316">
        <f t="shared" si="0"/>
        <v>6</v>
      </c>
      <c r="C7" s="316">
        <f t="shared" si="0"/>
        <v>7</v>
      </c>
      <c r="D7" s="318">
        <v>0.46</v>
      </c>
    </row>
    <row r="8" spans="1:4" x14ac:dyDescent="0.2">
      <c r="A8" s="315">
        <f>A11</f>
        <v>10000</v>
      </c>
      <c r="B8" s="316" t="str">
        <f t="shared" si="0"/>
        <v>≥</v>
      </c>
      <c r="C8" s="316">
        <f t="shared" si="0"/>
        <v>8</v>
      </c>
      <c r="D8" s="319">
        <v>0.5</v>
      </c>
    </row>
    <row r="9" spans="1:4" ht="4.5" customHeight="1" x14ac:dyDescent="0.2">
      <c r="A9" s="314"/>
    </row>
    <row r="10" spans="1:4" x14ac:dyDescent="0.2">
      <c r="A10" s="307" t="s">
        <v>205</v>
      </c>
      <c r="B10" s="308" t="str">
        <f t="shared" ref="B10:C12" si="1">B2</f>
        <v>≤</v>
      </c>
      <c r="C10" s="308">
        <f t="shared" si="1"/>
        <v>5</v>
      </c>
      <c r="D10" s="310">
        <v>0.21</v>
      </c>
    </row>
    <row r="11" spans="1:4" x14ac:dyDescent="0.2">
      <c r="A11" s="311">
        <v>10000</v>
      </c>
      <c r="B11" s="308">
        <f t="shared" si="1"/>
        <v>6</v>
      </c>
      <c r="C11" s="308">
        <f t="shared" si="1"/>
        <v>7</v>
      </c>
      <c r="D11" s="312">
        <v>0.27</v>
      </c>
    </row>
    <row r="12" spans="1:4" x14ac:dyDescent="0.2">
      <c r="A12" s="307"/>
      <c r="B12" s="308" t="str">
        <f t="shared" si="1"/>
        <v>≥</v>
      </c>
      <c r="C12" s="308">
        <f t="shared" si="1"/>
        <v>8</v>
      </c>
      <c r="D12" s="313">
        <v>0.28999999999999998</v>
      </c>
    </row>
    <row r="14" spans="1:4" x14ac:dyDescent="0.2">
      <c r="A14" t="s">
        <v>206</v>
      </c>
      <c r="B14" s="472">
        <v>0.14000000000000001</v>
      </c>
      <c r="C14" s="472"/>
      <c r="D14" s="472"/>
    </row>
    <row r="16" spans="1:4" x14ac:dyDescent="0.2">
      <c r="A16" t="s">
        <v>207</v>
      </c>
      <c r="B16" s="472">
        <v>17.5</v>
      </c>
      <c r="C16" s="472"/>
      <c r="D16" s="472"/>
    </row>
    <row r="18" spans="1:5" x14ac:dyDescent="0.2">
      <c r="A18" t="s">
        <v>208</v>
      </c>
      <c r="B18" s="472">
        <v>90</v>
      </c>
      <c r="C18" s="472"/>
      <c r="D18" s="472"/>
    </row>
    <row r="20" spans="1:5" x14ac:dyDescent="0.2">
      <c r="A20" t="s">
        <v>209</v>
      </c>
      <c r="E20" t="s">
        <v>210</v>
      </c>
    </row>
    <row r="21" spans="1:5" x14ac:dyDescent="0.2">
      <c r="A21" t="s">
        <v>211</v>
      </c>
      <c r="E21">
        <v>90</v>
      </c>
    </row>
    <row r="22" spans="1:5" x14ac:dyDescent="0.2">
      <c r="A22" t="s">
        <v>212</v>
      </c>
      <c r="E22">
        <v>70</v>
      </c>
    </row>
    <row r="23" spans="1:5" x14ac:dyDescent="0.2">
      <c r="A23" t="s">
        <v>213</v>
      </c>
      <c r="E23">
        <v>110</v>
      </c>
    </row>
    <row r="24" spans="1:5" x14ac:dyDescent="0.2">
      <c r="A24" t="s">
        <v>214</v>
      </c>
      <c r="E24">
        <v>120</v>
      </c>
    </row>
  </sheetData>
  <mergeCells count="3">
    <mergeCell ref="B14:D14"/>
    <mergeCell ref="B16:D16"/>
    <mergeCell ref="B18:D18"/>
  </mergeCells>
  <pageMargins left="0.78749999999999998" right="0.78749999999999998" top="0.98402777777777795" bottom="0.9840277777777779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29</vt:i4>
      </vt:variant>
    </vt:vector>
  </HeadingPairs>
  <TitlesOfParts>
    <vt:vector size="33" baseType="lpstr">
      <vt:lpstr>Utilisation Formulaire</vt:lpstr>
      <vt:lpstr>Formulaire de Saisie</vt:lpstr>
      <vt:lpstr>Etat Frais Dépl</vt:lpstr>
      <vt:lpstr>Paramètres</vt:lpstr>
      <vt:lpstr>Chevaux_Auto_compris_maxi</vt:lpstr>
      <vt:lpstr>Chevaux_Auto_compris_mini</vt:lpstr>
      <vt:lpstr>Chevaux_Auto_inf</vt:lpstr>
      <vt:lpstr>Chevaux_Auto_sup</vt:lpstr>
      <vt:lpstr>km_borne_inf</vt:lpstr>
      <vt:lpstr>km_borne_sup</vt:lpstr>
      <vt:lpstr>km_djp</vt:lpstr>
      <vt:lpstr>km_djp_prc</vt:lpstr>
      <vt:lpstr>km_prc</vt:lpstr>
      <vt:lpstr>lim_1</vt:lpstr>
      <vt:lpstr>lim_2</vt:lpstr>
      <vt:lpstr>Taux_km_Moto</vt:lpstr>
      <vt:lpstr>Taux_repas</vt:lpstr>
      <vt:lpstr>Tx_km_Auto_2000a10000_compris</vt:lpstr>
      <vt:lpstr>Tx_km_Auto_2000a10000_inf</vt:lpstr>
      <vt:lpstr>Tx_km_Auto_2000a10000_sup</vt:lpstr>
      <vt:lpstr>Tx_km_Auto_inf2000_compris</vt:lpstr>
      <vt:lpstr>Tx_km_Auto_inf2000_inf</vt:lpstr>
      <vt:lpstr>Tx_km_Auto_inf2000_sup</vt:lpstr>
      <vt:lpstr>Tx_km_Auto_sup10000_compris</vt:lpstr>
      <vt:lpstr>Tx_km_Auto_sup10000_inf</vt:lpstr>
      <vt:lpstr>Tx_km_Auto_sup10000_sup</vt:lpstr>
      <vt:lpstr>Tx_nuitée_base</vt:lpstr>
      <vt:lpstr>Tx_nuitée_Paris</vt:lpstr>
      <vt:lpstr>tx_nuitée_sup200000_et_GP</vt:lpstr>
      <vt:lpstr>Tx_nuitée_Trav_Handi</vt:lpstr>
      <vt:lpstr>'Etat Frais Dépl'!Zone_d_impression</vt:lpstr>
      <vt:lpstr>'Formulaire de Saisie'!Zone_d_impression</vt:lpstr>
      <vt:lpstr>'Utilisation Formulaire'!Zone_d_impression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Etat de frais de déplacement</dc:title>
  <dc:creator>CNFPT</dc:creator>
  <cp:lastModifiedBy>MERIENNE Brigitte</cp:lastModifiedBy>
  <cp:revision>0</cp:revision>
  <cp:lastPrinted>2020-10-09T13:50:46Z</cp:lastPrinted>
  <dcterms:created xsi:type="dcterms:W3CDTF">2017-01-13T16:00:56Z</dcterms:created>
  <dcterms:modified xsi:type="dcterms:W3CDTF">2020-10-13T14:04:40Z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